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hadjikostis\Desktop\MARIOS\IRRIGATION\Φράγματα\D2025\4_APRIL-2025\"/>
    </mc:Choice>
  </mc:AlternateContent>
  <xr:revisionPtr revIDLastSave="0" documentId="8_{1F0DA895-20DD-4050-B0A0-26783C70BA99}" xr6:coauthVersionLast="47" xr6:coauthVersionMax="47" xr10:uidLastSave="{00000000-0000-0000-0000-000000000000}"/>
  <bookViews>
    <workbookView xWindow="28680" yWindow="-120" windowWidth="21840" windowHeight="13020" activeTab="3" xr2:uid="{00000000-000D-0000-FFFF-FFFF00000000}"/>
  </bookViews>
  <sheets>
    <sheet name="Flow" sheetId="7" r:id="rId1"/>
    <sheet name="Stored" sheetId="9" r:id="rId2"/>
    <sheet name="Decade" sheetId="8" r:id="rId3"/>
    <sheet name="ΙΣΤΟΣΕΛΙΔΑ-GR(4)" sheetId="10" r:id="rId4"/>
    <sheet name="sorted" sheetId="3" r:id="rId5"/>
  </sheets>
  <definedNames>
    <definedName name="_xlnm.Print_Area" localSheetId="4">sorted!$B$1:$L$38</definedName>
    <definedName name="_xlnm.Print_Titles" localSheetId="4">sorted!$B:$C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G26" i="3"/>
  <c r="H26" i="3"/>
  <c r="I26" i="3"/>
  <c r="J26" i="3"/>
  <c r="K26" i="3"/>
  <c r="L26" i="3"/>
  <c r="M26" i="3"/>
  <c r="N26" i="3"/>
  <c r="O26" i="3"/>
  <c r="E26" i="3"/>
  <c r="B28" i="3"/>
  <c r="B29" i="3"/>
  <c r="B30" i="3"/>
  <c r="B31" i="3"/>
  <c r="B32" i="3"/>
  <c r="B33" i="3"/>
  <c r="B34" i="3"/>
  <c r="B35" i="3"/>
  <c r="B36" i="3"/>
  <c r="B37" i="3"/>
  <c r="B27" i="3"/>
  <c r="B26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O37" i="3" l="1"/>
  <c r="M37" i="3"/>
  <c r="K37" i="3"/>
  <c r="J37" i="3"/>
  <c r="I37" i="3"/>
  <c r="G37" i="3"/>
  <c r="F37" i="3"/>
  <c r="E37" i="3"/>
  <c r="O36" i="3"/>
  <c r="L36" i="3"/>
  <c r="J36" i="3"/>
  <c r="I36" i="3"/>
  <c r="H36" i="3"/>
  <c r="E36" i="3"/>
  <c r="O35" i="3"/>
  <c r="N35" i="3"/>
  <c r="M35" i="3"/>
  <c r="L35" i="3"/>
  <c r="I35" i="3"/>
  <c r="H35" i="3"/>
  <c r="G35" i="3"/>
  <c r="E35" i="3"/>
  <c r="N34" i="3"/>
  <c r="L34" i="3"/>
  <c r="K34" i="3"/>
  <c r="J34" i="3"/>
  <c r="H34" i="3"/>
  <c r="G34" i="3"/>
  <c r="F34" i="3"/>
  <c r="O33" i="3"/>
  <c r="M33" i="3"/>
  <c r="K33" i="3"/>
  <c r="J33" i="3"/>
  <c r="I33" i="3"/>
  <c r="H33" i="3"/>
  <c r="G33" i="3"/>
  <c r="F33" i="3"/>
  <c r="E33" i="3"/>
  <c r="N32" i="3"/>
  <c r="M32" i="3"/>
  <c r="L32" i="3"/>
  <c r="I32" i="3"/>
  <c r="H32" i="3"/>
  <c r="G32" i="3"/>
  <c r="F32" i="3"/>
  <c r="E32" i="3"/>
  <c r="O31" i="3"/>
  <c r="M31" i="3"/>
  <c r="L31" i="3"/>
  <c r="K31" i="3"/>
  <c r="I31" i="3"/>
  <c r="H31" i="3"/>
  <c r="G31" i="3"/>
  <c r="F31" i="3"/>
  <c r="E31" i="3"/>
  <c r="O30" i="3"/>
  <c r="N30" i="3"/>
  <c r="L30" i="3"/>
  <c r="K30" i="3"/>
  <c r="J30" i="3"/>
  <c r="H30" i="3"/>
  <c r="F30" i="3"/>
  <c r="E30" i="3"/>
  <c r="O29" i="3"/>
  <c r="N29" i="3"/>
  <c r="M29" i="3"/>
  <c r="K29" i="3"/>
  <c r="J29" i="3"/>
  <c r="I29" i="3"/>
  <c r="G29" i="3"/>
  <c r="E29" i="3"/>
  <c r="M28" i="3"/>
  <c r="L28" i="3"/>
  <c r="J28" i="3"/>
  <c r="I28" i="3"/>
  <c r="E28" i="3"/>
  <c r="N27" i="3"/>
  <c r="M27" i="3"/>
  <c r="L27" i="3"/>
  <c r="I27" i="3"/>
  <c r="H27" i="3"/>
  <c r="F27" i="3"/>
  <c r="E27" i="3"/>
  <c r="L21" i="3"/>
  <c r="L19" i="3"/>
  <c r="K19" i="3"/>
  <c r="I19" i="3"/>
  <c r="G19" i="3"/>
  <c r="F19" i="3"/>
  <c r="L16" i="3"/>
  <c r="K16" i="3"/>
  <c r="I16" i="3"/>
  <c r="F16" i="3"/>
  <c r="L15" i="3"/>
  <c r="F15" i="3"/>
  <c r="L20" i="3"/>
  <c r="K20" i="3"/>
  <c r="I20" i="3"/>
  <c r="G20" i="3"/>
  <c r="F20" i="3"/>
  <c r="J18" i="3"/>
  <c r="I18" i="3"/>
  <c r="G18" i="3"/>
  <c r="K17" i="3"/>
  <c r="I17" i="3"/>
  <c r="G17" i="3"/>
  <c r="F17" i="3"/>
  <c r="L14" i="3"/>
  <c r="J14" i="3"/>
  <c r="I14" i="3"/>
  <c r="G14" i="3"/>
  <c r="F14" i="3"/>
  <c r="L6" i="3"/>
  <c r="J6" i="3"/>
  <c r="H6" i="3"/>
  <c r="G6" i="3"/>
  <c r="F6" i="3"/>
  <c r="L4" i="3"/>
  <c r="I4" i="3"/>
  <c r="G4" i="3"/>
  <c r="F4" i="3"/>
  <c r="L11" i="3"/>
  <c r="K11" i="3"/>
  <c r="I11" i="3"/>
  <c r="G11" i="3"/>
  <c r="L13" i="3"/>
  <c r="K13" i="3"/>
  <c r="I13" i="3"/>
  <c r="G13" i="3"/>
  <c r="F13" i="3"/>
  <c r="L12" i="3"/>
  <c r="K12" i="3"/>
  <c r="I12" i="3"/>
  <c r="G12" i="3"/>
  <c r="L10" i="3"/>
  <c r="K10" i="3"/>
  <c r="H10" i="3"/>
  <c r="G10" i="3"/>
  <c r="L8" i="3"/>
  <c r="K8" i="3"/>
  <c r="I8" i="3"/>
  <c r="G8" i="3"/>
  <c r="F8" i="3"/>
  <c r="K9" i="3"/>
  <c r="I9" i="3"/>
  <c r="G9" i="3"/>
  <c r="F9" i="3"/>
  <c r="L7" i="3"/>
  <c r="K7" i="3"/>
  <c r="I7" i="3"/>
  <c r="G7" i="3"/>
  <c r="F7" i="3"/>
  <c r="L3" i="3"/>
  <c r="K3" i="3"/>
  <c r="H3" i="3"/>
  <c r="G3" i="3"/>
  <c r="F3" i="3"/>
  <c r="J27" i="3"/>
  <c r="F28" i="3"/>
  <c r="G28" i="3"/>
  <c r="H28" i="3"/>
  <c r="K28" i="3"/>
  <c r="N28" i="3"/>
  <c r="O28" i="3"/>
  <c r="F29" i="3"/>
  <c r="H29" i="3"/>
  <c r="L29" i="3"/>
  <c r="G30" i="3"/>
  <c r="I30" i="3"/>
  <c r="M30" i="3"/>
  <c r="J31" i="3"/>
  <c r="N31" i="3"/>
  <c r="J32" i="3"/>
  <c r="K32" i="3"/>
  <c r="O32" i="3"/>
  <c r="L33" i="3"/>
  <c r="N33" i="3"/>
  <c r="I34" i="3"/>
  <c r="M34" i="3"/>
  <c r="O34" i="3"/>
  <c r="F35" i="3"/>
  <c r="J35" i="3"/>
  <c r="K35" i="3"/>
  <c r="F36" i="3"/>
  <c r="G36" i="3"/>
  <c r="K36" i="3"/>
  <c r="M36" i="3"/>
  <c r="N36" i="3"/>
  <c r="H37" i="3"/>
  <c r="L37" i="3"/>
  <c r="N37" i="3"/>
  <c r="E34" i="3"/>
  <c r="L18" i="3"/>
  <c r="L17" i="3"/>
  <c r="L9" i="3"/>
  <c r="L5" i="3"/>
  <c r="J17" i="3"/>
  <c r="J15" i="3"/>
  <c r="J13" i="3"/>
  <c r="J10" i="3"/>
  <c r="J9" i="3"/>
  <c r="J8" i="3"/>
  <c r="J3" i="3"/>
  <c r="H17" i="3"/>
  <c r="H15" i="3"/>
  <c r="H8" i="3"/>
  <c r="H7" i="3"/>
  <c r="G15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F18" i="3"/>
  <c r="F12" i="3"/>
  <c r="F11" i="3"/>
  <c r="F10" i="3"/>
  <c r="F5" i="3"/>
  <c r="H12" i="3" l="1"/>
  <c r="H4" i="3"/>
  <c r="J5" i="3"/>
  <c r="J12" i="3"/>
  <c r="J19" i="3"/>
  <c r="H11" i="3"/>
  <c r="H20" i="3"/>
  <c r="J7" i="3"/>
  <c r="J11" i="3"/>
  <c r="J16" i="3"/>
  <c r="J20" i="3"/>
  <c r="K18" i="3"/>
  <c r="K5" i="3"/>
  <c r="G16" i="3"/>
  <c r="H5" i="3"/>
  <c r="H9" i="3"/>
  <c r="H13" i="3"/>
  <c r="H18" i="3"/>
  <c r="K27" i="3"/>
  <c r="I3" i="3"/>
  <c r="I10" i="3"/>
  <c r="I6" i="3"/>
  <c r="I5" i="3"/>
  <c r="G5" i="3"/>
  <c r="G27" i="3"/>
  <c r="H14" i="3"/>
  <c r="H19" i="3"/>
  <c r="O27" i="3"/>
  <c r="H16" i="3"/>
  <c r="J4" i="3"/>
  <c r="K4" i="3"/>
  <c r="K6" i="3"/>
  <c r="K14" i="3"/>
  <c r="I15" i="3"/>
  <c r="K15" i="3"/>
  <c r="K38" i="3" l="1"/>
  <c r="H38" i="3"/>
  <c r="O39" i="3"/>
  <c r="J38" i="3"/>
  <c r="N38" i="3"/>
  <c r="F38" i="3"/>
  <c r="I38" i="3"/>
  <c r="M39" i="3"/>
  <c r="G38" i="3"/>
  <c r="M38" i="3"/>
  <c r="E38" i="3"/>
  <c r="L38" i="3"/>
  <c r="L39" i="3"/>
  <c r="O38" i="3" l="1"/>
  <c r="N39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D38" i="3" l="1"/>
  <c r="D39" i="3"/>
  <c r="E39" i="3"/>
  <c r="F39" i="3"/>
  <c r="G39" i="3"/>
  <c r="H39" i="3"/>
  <c r="I39" i="3"/>
  <c r="J39" i="3"/>
  <c r="K39" i="3"/>
  <c r="C39" i="3"/>
  <c r="C38" i="3"/>
  <c r="F21" i="3"/>
  <c r="G21" i="3"/>
  <c r="H21" i="3"/>
  <c r="N21" i="3" s="1"/>
  <c r="J21" i="3"/>
  <c r="E21" i="3"/>
  <c r="M21" i="3" s="1"/>
  <c r="M5" i="3" l="1"/>
  <c r="M9" i="3"/>
  <c r="M13" i="3"/>
  <c r="M17" i="3"/>
  <c r="M4" i="3"/>
  <c r="M6" i="3"/>
  <c r="M10" i="3"/>
  <c r="M14" i="3"/>
  <c r="M18" i="3"/>
  <c r="M3" i="3"/>
  <c r="M7" i="3"/>
  <c r="M11" i="3"/>
  <c r="M15" i="3"/>
  <c r="M19" i="3"/>
  <c r="M8" i="3"/>
  <c r="M12" i="3"/>
  <c r="M16" i="3"/>
  <c r="M20" i="3"/>
  <c r="N4" i="3"/>
  <c r="N12" i="3"/>
  <c r="N20" i="3"/>
  <c r="N5" i="3"/>
  <c r="N13" i="3"/>
  <c r="N3" i="3"/>
  <c r="N15" i="3"/>
  <c r="N6" i="3"/>
  <c r="N14" i="3"/>
  <c r="N7" i="3"/>
  <c r="N8" i="3"/>
  <c r="N16" i="3"/>
  <c r="N18" i="3"/>
  <c r="N19" i="3"/>
  <c r="N9" i="3"/>
  <c r="N17" i="3"/>
  <c r="N10" i="3"/>
  <c r="N11" i="3"/>
  <c r="I21" i="3"/>
  <c r="K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Phedros Rousis</author>
  </authors>
  <commentList>
    <comment ref="L3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1"/>
          </rPr>
          <t>Phedros Rousis: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sz val="10"/>
            <color indexed="81"/>
            <rFont val="Arial"/>
            <family val="2"/>
            <charset val="161"/>
          </rPr>
          <t>7-9 ΣΕΠΤΕΜΒΡΗ</t>
        </r>
      </text>
    </comment>
  </commentList>
</comments>
</file>

<file path=xl/sharedStrings.xml><?xml version="1.0" encoding="utf-8"?>
<sst xmlns="http://schemas.openxmlformats.org/spreadsheetml/2006/main" count="149" uniqueCount="106">
  <si>
    <t>Αποθηκευμένη Ποσότητα</t>
  </si>
  <si>
    <t>Μέγιστη</t>
  </si>
  <si>
    <t>Χωρητι-</t>
  </si>
  <si>
    <t>Σημερινή</t>
  </si>
  <si>
    <t>Αντίστοιχη Περσινή</t>
  </si>
  <si>
    <t>Ποσότητα</t>
  </si>
  <si>
    <t>Φράγματα</t>
  </si>
  <si>
    <t>κότητα</t>
  </si>
  <si>
    <t>Συνολική</t>
  </si>
  <si>
    <t>Πληρό-</t>
  </si>
  <si>
    <t>Ε.Κ.Μ.</t>
  </si>
  <si>
    <t>τητα</t>
  </si>
  <si>
    <t>Ε.Κ.Μ</t>
  </si>
  <si>
    <t>%</t>
  </si>
  <si>
    <t>Ημερομ.</t>
  </si>
  <si>
    <t>ΝΟΤΙΟΣ ΑΓΩΓΟΣ</t>
  </si>
  <si>
    <t xml:space="preserve"> Κούρης</t>
  </si>
  <si>
    <t xml:space="preserve"> Καλαβασός</t>
  </si>
  <si>
    <t xml:space="preserve"> Λεύκαρα</t>
  </si>
  <si>
    <t xml:space="preserve"> Διπόταμος</t>
  </si>
  <si>
    <t xml:space="preserve"> Γερμασόγεια</t>
  </si>
  <si>
    <t xml:space="preserve"> Αρμίνου </t>
  </si>
  <si>
    <t xml:space="preserve"> Πολεμίδια</t>
  </si>
  <si>
    <t xml:space="preserve"> Αχνα</t>
  </si>
  <si>
    <t>ΟΛΙΚΟ</t>
  </si>
  <si>
    <t xml:space="preserve"> Ασπρόκρεμμος</t>
  </si>
  <si>
    <t xml:space="preserve"> Κανναβιού</t>
  </si>
  <si>
    <t xml:space="preserve"> Μαυροκόλυμπος</t>
  </si>
  <si>
    <t xml:space="preserve"> Ευρέτου</t>
  </si>
  <si>
    <t xml:space="preserve"> Αργάκα</t>
  </si>
  <si>
    <t xml:space="preserve"> Πωμός</t>
  </si>
  <si>
    <t xml:space="preserve"> Αγία Μαρίνα</t>
  </si>
  <si>
    <t xml:space="preserve"> Βυζακιά</t>
  </si>
  <si>
    <t xml:space="preserve"> Ξυλιάτος</t>
  </si>
  <si>
    <t xml:space="preserve"> Καλοπαναγιώτης</t>
  </si>
  <si>
    <t>ΓΕΝΙΚΟ ΣΥΝΟΛΟ</t>
  </si>
  <si>
    <t xml:space="preserve">  Αυγ.-Σεπτ.</t>
  </si>
  <si>
    <t xml:space="preserve">  ΟΛΙΚΟ</t>
  </si>
  <si>
    <t>ΕΜΠΛΟΥΤΙΣΤΙΚΑ ΚΑΙ ΑΛΛΑ</t>
  </si>
  <si>
    <t>Ταμασός</t>
  </si>
  <si>
    <t>Κλήρου-Μαλούντα</t>
  </si>
  <si>
    <t>Σολέα</t>
  </si>
  <si>
    <t>ΙΣΤΟΣΕΛΙΔΑ ΤΑΥ www.moa.gov.cy/wdd</t>
  </si>
  <si>
    <t>Ολικό μέχρι Δεκέμβριο</t>
  </si>
  <si>
    <t>ΠΑΦΟΣ</t>
  </si>
  <si>
    <t>ΧΡΥΣΟΧΟΥ</t>
  </si>
  <si>
    <t>ΛΕΥΚΩΣΙΑ</t>
  </si>
  <si>
    <t>orted</t>
  </si>
  <si>
    <t>Χωρητικότητα</t>
  </si>
  <si>
    <t>Σημερινή Πληροτητα</t>
  </si>
  <si>
    <t>Τελευταια ροή</t>
  </si>
  <si>
    <t xml:space="preserve"> Συνολική Απο 1/10</t>
  </si>
  <si>
    <t>Αντιστοιχη Περσινη</t>
  </si>
  <si>
    <t>Συνολική Χωρητικότητα</t>
  </si>
  <si>
    <t>Αποθηκευμενη Ποσότητα</t>
  </si>
  <si>
    <t xml:space="preserve">  Οκτώβρη</t>
  </si>
  <si>
    <t xml:space="preserve">  Νιόβρη</t>
  </si>
  <si>
    <t xml:space="preserve">  Δεκέμβρη</t>
  </si>
  <si>
    <t xml:space="preserve">  Γενάρη</t>
  </si>
  <si>
    <t xml:space="preserve">  Φεβράρη</t>
  </si>
  <si>
    <t xml:space="preserve">  Μάρτη</t>
  </si>
  <si>
    <t xml:space="preserve">  Απρίλη</t>
  </si>
  <si>
    <t xml:space="preserve">  Μάη</t>
  </si>
  <si>
    <t xml:space="preserve">  Ιούνη</t>
  </si>
  <si>
    <t xml:space="preserve">  Ιούλη</t>
  </si>
  <si>
    <t xml:space="preserve">Εισροή </t>
  </si>
  <si>
    <t>Νερού</t>
  </si>
  <si>
    <t>Τελευτ.</t>
  </si>
  <si>
    <t>Απο 1/10</t>
  </si>
  <si>
    <t xml:space="preserve"> ΕΙΣΡΟΗ ΝΕΡΟΥ ΤΗΝ ΤΕΛΕΥΤΑΙΑ ΔΕΚΑΕΤΙΑ ( Ε.Κ.Μ. )</t>
  </si>
  <si>
    <t xml:space="preserve">                                                                     ΠΟΣΟΤΗΤΕΣ ΝΕΡΟΥ ΣΤΑ ΜΕΓΑΛΑ ΦΡΑΓΜΑΤΑ</t>
  </si>
  <si>
    <t xml:space="preserve">   Ε.Κ.Μ. - Εκατομμύρια Kυβικά  Mέτρα.</t>
  </si>
  <si>
    <t>Μεγιστη Πληροτητα κατά το 2023</t>
  </si>
  <si>
    <t>20/2</t>
  </si>
  <si>
    <t>* Ε.Σ.Ν.Α.(Ενιαίο Σχέδιο Νοτίου Αγωγού - Κούρης,Καλαβασός,Λεύκαρα,Διπόταμος,Γερμασόγεια,Πολεμίδια,Αρμίνου)</t>
  </si>
  <si>
    <t xml:space="preserve"> Ε.Κ.Μ.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</si>
  <si>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</si>
  <si>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</si>
  <si>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</si>
  <si>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</si>
  <si>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</si>
  <si>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</si>
  <si>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</si>
  <si>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</si>
  <si>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</si>
  <si>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</si>
  <si>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21/2</t>
  </si>
  <si>
    <t>22/3</t>
  </si>
  <si>
    <t>20/3</t>
  </si>
  <si>
    <t>23/2</t>
  </si>
  <si>
    <t>19/2</t>
  </si>
  <si>
    <t>19/1</t>
  </si>
  <si>
    <t>28/3</t>
  </si>
  <si>
    <t>26/2</t>
  </si>
  <si>
    <t>22/2</t>
  </si>
  <si>
    <t>8/3</t>
  </si>
  <si>
    <t>2/4</t>
  </si>
  <si>
    <t>9/2</t>
  </si>
  <si>
    <t>29/3</t>
  </si>
  <si>
    <t>1/1-19/4</t>
  </si>
  <si>
    <t>4/3</t>
  </si>
  <si>
    <t xml:space="preserve">  Μεταφορά νερού από Αρμίνου στο φράγμα Κούρη από  01/10/2024 -</t>
  </si>
  <si>
    <t>24/25</t>
  </si>
  <si>
    <t>16/2-8/3</t>
  </si>
  <si>
    <t>14/3</t>
  </si>
  <si>
    <t>24ώρου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</si>
</sst>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.000"/>
    <numFmt numFmtId="166" formatCode="0.000"/>
    <numFmt numFmtId="167" formatCode="0.0"/>
    <numFmt numFmtId="168" formatCode="0.0%"/>
    <numFmt numFmtId="169" formatCode="#,##0.0"/>
    <numFmt numFmtId="170" formatCode="d/m;@"/>
  </numFmts>
  <fonts count="20" x14ac:knownFonts="1">
    <font>
      <sz val="10"/>
      <name val="HellasArial"/>
      <family val="2"/>
    </font>
    <font>
      <sz val="10"/>
      <name val="Bookman Old Style"/>
      <family val="1"/>
      <charset val="161"/>
    </font>
    <font>
      <b/>
      <sz val="16"/>
      <name val="Bookman Old Style"/>
      <family val="1"/>
      <charset val="161"/>
    </font>
    <font>
      <sz val="12"/>
      <name val="Bookman Old Style"/>
      <family val="1"/>
      <charset val="161"/>
    </font>
    <font>
      <b/>
      <sz val="14"/>
      <name val="Bookman Old Style"/>
      <family val="1"/>
      <charset val="161"/>
    </font>
    <font>
      <sz val="13"/>
      <name val="Bookman Old Style"/>
      <family val="1"/>
      <charset val="161"/>
    </font>
    <font>
      <sz val="14"/>
      <name val="Bookman Old Style"/>
      <family val="1"/>
      <charset val="161"/>
    </font>
    <font>
      <b/>
      <sz val="13"/>
      <name val="Bookman Old Style"/>
      <family val="1"/>
      <charset val="161"/>
    </font>
    <font>
      <sz val="16"/>
      <name val="Bookman Old Style"/>
      <family val="1"/>
      <charset val="161"/>
    </font>
    <font>
      <b/>
      <sz val="16"/>
      <name val="Arial"/>
      <family val="2"/>
      <charset val="161"/>
    </font>
    <font>
      <sz val="18"/>
      <name val="Bookman Old Style"/>
      <family val="1"/>
      <charset val="161"/>
    </font>
    <font>
      <b/>
      <sz val="18"/>
      <name val="Bookman Old Style"/>
      <family val="1"/>
      <charset val="161"/>
    </font>
    <font>
      <sz val="10"/>
      <name val="HellasArial"/>
      <family val="2"/>
    </font>
    <font>
      <sz val="16"/>
      <name val="Arial"/>
      <family val="2"/>
      <charset val="161"/>
    </font>
    <font>
      <b/>
      <sz val="12"/>
      <name val="Bookman Old Style"/>
      <family val="1"/>
      <charset val="161"/>
    </font>
    <font>
      <b/>
      <sz val="10"/>
      <name val="Bookman Old Style"/>
      <family val="1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10"/>
      <color indexed="81"/>
      <name val="Arial"/>
      <family val="2"/>
      <charset val="161"/>
    </font>
    <font>
      <b/>
      <u/>
      <sz val="16"/>
      <name val="Bookman Old Style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3">
    <xf numFmtId="0" fontId="0" fillId="0" borderId="0" xfId="0"/>
    <xf numFmtId="0" fontId="1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0" fontId="5" fillId="2" borderId="15" xfId="0" applyFont="1" applyFill="1" applyBorder="1" applyAlignment="1">
      <alignment horizontal="centerContinuous"/>
    </xf>
    <xf numFmtId="0" fontId="5" fillId="2" borderId="1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Continuous"/>
    </xf>
    <xf numFmtId="0" fontId="5" fillId="2" borderId="20" xfId="0" applyFont="1" applyFill="1" applyBorder="1"/>
    <xf numFmtId="0" fontId="5" fillId="2" borderId="1" xfId="0" applyFont="1" applyFill="1" applyBorder="1"/>
    <xf numFmtId="0" fontId="5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9" fillId="0" borderId="0" xfId="0" applyFont="1"/>
    <xf numFmtId="165" fontId="8" fillId="0" borderId="34" xfId="0" applyNumberFormat="1" applyFont="1" applyBorder="1" applyAlignment="1">
      <alignment horizontal="right"/>
    </xf>
    <xf numFmtId="166" fontId="8" fillId="0" borderId="35" xfId="0" applyNumberFormat="1" applyFont="1" applyBorder="1" applyAlignment="1">
      <alignment horizontal="right"/>
    </xf>
    <xf numFmtId="167" fontId="8" fillId="2" borderId="36" xfId="0" applyNumberFormat="1" applyFont="1" applyFill="1" applyBorder="1" applyAlignment="1">
      <alignment horizontal="right"/>
    </xf>
    <xf numFmtId="165" fontId="8" fillId="0" borderId="33" xfId="0" applyNumberFormat="1" applyFont="1" applyBorder="1" applyAlignment="1">
      <alignment horizontal="right"/>
    </xf>
    <xf numFmtId="167" fontId="8" fillId="0" borderId="36" xfId="0" applyNumberFormat="1" applyFont="1" applyBorder="1" applyAlignment="1">
      <alignment horizontal="right"/>
    </xf>
    <xf numFmtId="165" fontId="8" fillId="0" borderId="37" xfId="0" applyNumberFormat="1" applyFont="1" applyBorder="1" applyAlignment="1">
      <alignment horizontal="right"/>
    </xf>
    <xf numFmtId="165" fontId="8" fillId="0" borderId="41" xfId="0" applyNumberFormat="1" applyFont="1" applyBorder="1" applyAlignment="1">
      <alignment horizontal="right"/>
    </xf>
    <xf numFmtId="166" fontId="8" fillId="0" borderId="42" xfId="0" applyNumberFormat="1" applyFont="1" applyBorder="1" applyAlignment="1">
      <alignment horizontal="right"/>
    </xf>
    <xf numFmtId="167" fontId="8" fillId="2" borderId="43" xfId="0" applyNumberFormat="1" applyFont="1" applyFill="1" applyBorder="1" applyAlignment="1">
      <alignment horizontal="right"/>
    </xf>
    <xf numFmtId="165" fontId="8" fillId="0" borderId="40" xfId="0" applyNumberFormat="1" applyFont="1" applyBorder="1" applyAlignment="1">
      <alignment horizontal="right"/>
    </xf>
    <xf numFmtId="167" fontId="8" fillId="0" borderId="43" xfId="0" applyNumberFormat="1" applyFont="1" applyBorder="1" applyAlignment="1">
      <alignment horizontal="right"/>
    </xf>
    <xf numFmtId="0" fontId="6" fillId="0" borderId="0" xfId="0" applyFont="1"/>
    <xf numFmtId="165" fontId="8" fillId="0" borderId="53" xfId="0" applyNumberFormat="1" applyFont="1" applyBorder="1" applyAlignment="1">
      <alignment horizontal="right"/>
    </xf>
    <xf numFmtId="0" fontId="3" fillId="0" borderId="0" xfId="0" applyFont="1"/>
    <xf numFmtId="0" fontId="8" fillId="0" borderId="0" xfId="0" applyFont="1"/>
    <xf numFmtId="166" fontId="1" fillId="0" borderId="0" xfId="0" applyNumberFormat="1" applyFont="1"/>
    <xf numFmtId="165" fontId="2" fillId="2" borderId="57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9" fontId="8" fillId="0" borderId="65" xfId="0" applyNumberFormat="1" applyFont="1" applyBorder="1" applyAlignment="1">
      <alignment horizontal="right"/>
    </xf>
    <xf numFmtId="49" fontId="8" fillId="0" borderId="68" xfId="0" applyNumberFormat="1" applyFont="1" applyBorder="1" applyAlignment="1">
      <alignment horizontal="right"/>
    </xf>
    <xf numFmtId="0" fontId="13" fillId="0" borderId="0" xfId="0" applyFont="1" applyAlignment="1">
      <alignment horizontal="left" vertical="center"/>
    </xf>
    <xf numFmtId="0" fontId="13" fillId="2" borderId="62" xfId="0" applyFont="1" applyFill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165" fontId="13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horizontal="left" vertical="center"/>
    </xf>
    <xf numFmtId="164" fontId="13" fillId="0" borderId="62" xfId="1" applyFont="1" applyBorder="1" applyAlignment="1">
      <alignment horizontal="left" vertical="center"/>
    </xf>
    <xf numFmtId="0" fontId="13" fillId="3" borderId="62" xfId="0" applyFont="1" applyFill="1" applyBorder="1" applyAlignment="1">
      <alignment horizontal="left" vertical="center"/>
    </xf>
    <xf numFmtId="0" fontId="13" fillId="0" borderId="62" xfId="0" applyFont="1" applyBorder="1" applyAlignment="1">
      <alignment horizontal="left" vertical="center" wrapText="1"/>
    </xf>
    <xf numFmtId="0" fontId="13" fillId="2" borderId="62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166" fontId="13" fillId="0" borderId="62" xfId="0" applyNumberFormat="1" applyFont="1" applyBorder="1" applyAlignment="1">
      <alignment horizontal="right" vertical="center"/>
    </xf>
    <xf numFmtId="166" fontId="13" fillId="3" borderId="62" xfId="0" applyNumberFormat="1" applyFont="1" applyFill="1" applyBorder="1" applyAlignment="1">
      <alignment horizontal="right" vertical="center"/>
    </xf>
    <xf numFmtId="166" fontId="13" fillId="2" borderId="62" xfId="0" applyNumberFormat="1" applyFont="1" applyFill="1" applyBorder="1" applyAlignment="1">
      <alignment horizontal="right" vertical="center"/>
    </xf>
    <xf numFmtId="168" fontId="13" fillId="3" borderId="62" xfId="2" applyNumberFormat="1" applyFont="1" applyFill="1" applyBorder="1" applyAlignment="1">
      <alignment horizontal="right" vertical="center"/>
    </xf>
    <xf numFmtId="165" fontId="13" fillId="2" borderId="62" xfId="0" applyNumberFormat="1" applyFont="1" applyFill="1" applyBorder="1" applyAlignment="1">
      <alignment horizontal="right" vertical="center"/>
    </xf>
    <xf numFmtId="166" fontId="13" fillId="4" borderId="62" xfId="0" applyNumberFormat="1" applyFont="1" applyFill="1" applyBorder="1" applyAlignment="1">
      <alignment horizontal="right" vertical="center"/>
    </xf>
    <xf numFmtId="0" fontId="13" fillId="5" borderId="62" xfId="0" applyFont="1" applyFill="1" applyBorder="1" applyAlignment="1">
      <alignment horizontal="center" vertical="center" wrapText="1"/>
    </xf>
    <xf numFmtId="0" fontId="13" fillId="5" borderId="62" xfId="0" applyFont="1" applyFill="1" applyBorder="1" applyAlignment="1">
      <alignment horizontal="left" vertical="center"/>
    </xf>
    <xf numFmtId="166" fontId="13" fillId="5" borderId="62" xfId="0" applyNumberFormat="1" applyFont="1" applyFill="1" applyBorder="1" applyAlignment="1">
      <alignment horizontal="right" vertical="center"/>
    </xf>
    <xf numFmtId="165" fontId="13" fillId="5" borderId="62" xfId="0" applyNumberFormat="1" applyFont="1" applyFill="1" applyBorder="1" applyAlignment="1">
      <alignment horizontal="right" vertical="center"/>
    </xf>
    <xf numFmtId="168" fontId="13" fillId="5" borderId="62" xfId="2" applyNumberFormat="1" applyFont="1" applyFill="1" applyBorder="1" applyAlignment="1">
      <alignment horizontal="right" vertical="center"/>
    </xf>
    <xf numFmtId="0" fontId="13" fillId="3" borderId="62" xfId="0" applyFont="1" applyFill="1" applyBorder="1" applyAlignment="1">
      <alignment horizontal="right" vertical="center"/>
    </xf>
    <xf numFmtId="164" fontId="13" fillId="0" borderId="62" xfId="1" applyFont="1" applyBorder="1" applyAlignment="1">
      <alignment horizontal="right" vertical="center"/>
    </xf>
    <xf numFmtId="2" fontId="13" fillId="5" borderId="62" xfId="0" applyNumberFormat="1" applyFont="1" applyFill="1" applyBorder="1" applyAlignment="1">
      <alignment horizontal="left" vertical="center"/>
    </xf>
    <xf numFmtId="166" fontId="11" fillId="5" borderId="71" xfId="0" applyNumberFormat="1" applyFont="1" applyFill="1" applyBorder="1" applyAlignment="1">
      <alignment horizontal="right"/>
    </xf>
    <xf numFmtId="14" fontId="1" fillId="0" borderId="0" xfId="0" applyNumberFormat="1" applyFont="1"/>
    <xf numFmtId="0" fontId="6" fillId="2" borderId="3" xfId="0" applyFont="1" applyFill="1" applyBorder="1" applyAlignment="1">
      <alignment horizontal="centerContinuous"/>
    </xf>
    <xf numFmtId="0" fontId="5" fillId="2" borderId="8" xfId="0" applyFont="1" applyFill="1" applyBorder="1" applyAlignment="1">
      <alignment horizontal="centerContinuous"/>
    </xf>
    <xf numFmtId="0" fontId="6" fillId="2" borderId="10" xfId="0" applyFont="1" applyFill="1" applyBorder="1" applyAlignment="1">
      <alignment horizontal="center"/>
    </xf>
    <xf numFmtId="0" fontId="5" fillId="2" borderId="74" xfId="0" applyFont="1" applyFill="1" applyBorder="1" applyAlignment="1">
      <alignment horizontal="center"/>
    </xf>
    <xf numFmtId="0" fontId="5" fillId="2" borderId="75" xfId="0" applyFont="1" applyFill="1" applyBorder="1" applyAlignment="1">
      <alignment horizontal="center"/>
    </xf>
    <xf numFmtId="0" fontId="5" fillId="2" borderId="76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Continuous"/>
    </xf>
    <xf numFmtId="0" fontId="5" fillId="2" borderId="7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6" fillId="2" borderId="78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165" fontId="8" fillId="0" borderId="79" xfId="0" applyNumberFormat="1" applyFont="1" applyBorder="1" applyAlignment="1">
      <alignment horizontal="right"/>
    </xf>
    <xf numFmtId="166" fontId="8" fillId="0" borderId="28" xfId="0" applyNumberFormat="1" applyFont="1" applyBorder="1" applyAlignment="1">
      <alignment horizontal="right"/>
    </xf>
    <xf numFmtId="165" fontId="8" fillId="0" borderId="29" xfId="0" applyNumberFormat="1" applyFont="1" applyBorder="1" applyAlignment="1">
      <alignment horizontal="right"/>
    </xf>
    <xf numFmtId="165" fontId="2" fillId="2" borderId="27" xfId="0" applyNumberFormat="1" applyFont="1" applyFill="1" applyBorder="1" applyAlignment="1">
      <alignment horizontal="right"/>
    </xf>
    <xf numFmtId="167" fontId="8" fillId="2" borderId="29" xfId="0" applyNumberFormat="1" applyFont="1" applyFill="1" applyBorder="1" applyAlignment="1">
      <alignment horizontal="right"/>
    </xf>
    <xf numFmtId="165" fontId="8" fillId="0" borderId="27" xfId="0" applyNumberFormat="1" applyFont="1" applyBorder="1" applyAlignment="1">
      <alignment horizontal="right"/>
    </xf>
    <xf numFmtId="167" fontId="8" fillId="0" borderId="29" xfId="0" applyNumberFormat="1" applyFont="1" applyBorder="1" applyAlignment="1">
      <alignment horizontal="right"/>
    </xf>
    <xf numFmtId="165" fontId="8" fillId="0" borderId="30" xfId="0" applyNumberFormat="1" applyFont="1" applyBorder="1" applyAlignment="1">
      <alignment horizontal="right"/>
    </xf>
    <xf numFmtId="49" fontId="8" fillId="0" borderId="80" xfId="0" applyNumberFormat="1" applyFont="1" applyBorder="1" applyAlignment="1">
      <alignment horizontal="right"/>
    </xf>
    <xf numFmtId="165" fontId="8" fillId="0" borderId="36" xfId="0" applyNumberFormat="1" applyFont="1" applyBorder="1" applyAlignment="1">
      <alignment horizontal="right"/>
    </xf>
    <xf numFmtId="165" fontId="2" fillId="2" borderId="33" xfId="0" applyNumberFormat="1" applyFont="1" applyFill="1" applyBorder="1" applyAlignment="1">
      <alignment horizontal="right"/>
    </xf>
    <xf numFmtId="2" fontId="8" fillId="0" borderId="81" xfId="0" applyNumberFormat="1" applyFont="1" applyBorder="1" applyAlignment="1">
      <alignment horizontal="right"/>
    </xf>
    <xf numFmtId="165" fontId="8" fillId="0" borderId="43" xfId="0" applyNumberFormat="1" applyFont="1" applyBorder="1" applyAlignment="1">
      <alignment horizontal="right"/>
    </xf>
    <xf numFmtId="165" fontId="2" fillId="2" borderId="40" xfId="0" applyNumberFormat="1" applyFont="1" applyFill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166" fontId="8" fillId="0" borderId="64" xfId="0" applyNumberFormat="1" applyFont="1" applyBorder="1" applyAlignment="1">
      <alignment horizontal="right"/>
    </xf>
    <xf numFmtId="165" fontId="8" fillId="0" borderId="66" xfId="0" applyNumberFormat="1" applyFont="1" applyBorder="1" applyAlignment="1">
      <alignment horizontal="right"/>
    </xf>
    <xf numFmtId="165" fontId="2" fillId="2" borderId="69" xfId="0" applyNumberFormat="1" applyFont="1" applyFill="1" applyBorder="1" applyAlignment="1">
      <alignment horizontal="right"/>
    </xf>
    <xf numFmtId="167" fontId="8" fillId="2" borderId="66" xfId="0" applyNumberFormat="1" applyFont="1" applyFill="1" applyBorder="1" applyAlignment="1">
      <alignment horizontal="right"/>
    </xf>
    <xf numFmtId="165" fontId="8" fillId="0" borderId="16" xfId="0" applyNumberFormat="1" applyFont="1" applyBorder="1" applyAlignment="1">
      <alignment horizontal="right"/>
    </xf>
    <xf numFmtId="167" fontId="8" fillId="0" borderId="66" xfId="0" applyNumberFormat="1" applyFont="1" applyBorder="1" applyAlignment="1">
      <alignment horizontal="right"/>
    </xf>
    <xf numFmtId="2" fontId="8" fillId="0" borderId="82" xfId="0" applyNumberFormat="1" applyFont="1" applyBorder="1" applyAlignment="1">
      <alignment horizontal="right"/>
    </xf>
    <xf numFmtId="165" fontId="8" fillId="0" borderId="47" xfId="0" applyNumberFormat="1" applyFont="1" applyBorder="1" applyAlignment="1">
      <alignment horizontal="right"/>
    </xf>
    <xf numFmtId="166" fontId="8" fillId="0" borderId="48" xfId="0" applyNumberFormat="1" applyFont="1" applyBorder="1" applyAlignment="1">
      <alignment horizontal="right"/>
    </xf>
    <xf numFmtId="166" fontId="8" fillId="0" borderId="49" xfId="0" applyNumberFormat="1" applyFont="1" applyBorder="1" applyAlignment="1">
      <alignment horizontal="right"/>
    </xf>
    <xf numFmtId="165" fontId="2" fillId="2" borderId="46" xfId="0" applyNumberFormat="1" applyFont="1" applyFill="1" applyBorder="1" applyAlignment="1">
      <alignment horizontal="right"/>
    </xf>
    <xf numFmtId="169" fontId="2" fillId="2" borderId="50" xfId="0" applyNumberFormat="1" applyFont="1" applyFill="1" applyBorder="1" applyAlignment="1">
      <alignment horizontal="right"/>
    </xf>
    <xf numFmtId="165" fontId="2" fillId="0" borderId="46" xfId="0" applyNumberFormat="1" applyFont="1" applyBorder="1" applyAlignment="1">
      <alignment horizontal="right"/>
    </xf>
    <xf numFmtId="165" fontId="8" fillId="0" borderId="51" xfId="0" applyNumberFormat="1" applyFont="1" applyBorder="1" applyAlignment="1">
      <alignment horizontal="right"/>
    </xf>
    <xf numFmtId="2" fontId="8" fillId="0" borderId="83" xfId="0" applyNumberFormat="1" applyFont="1" applyBorder="1" applyAlignment="1">
      <alignment horizontal="right"/>
    </xf>
    <xf numFmtId="165" fontId="8" fillId="0" borderId="49" xfId="0" applyNumberFormat="1" applyFont="1" applyBorder="1" applyAlignment="1">
      <alignment horizontal="right"/>
    </xf>
    <xf numFmtId="166" fontId="8" fillId="0" borderId="41" xfId="0" applyNumberFormat="1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1" fillId="0" borderId="52" xfId="0" applyFont="1" applyBorder="1"/>
    <xf numFmtId="166" fontId="8" fillId="0" borderId="54" xfId="0" applyNumberFormat="1" applyFont="1" applyBorder="1" applyAlignment="1">
      <alignment horizontal="right"/>
    </xf>
    <xf numFmtId="165" fontId="8" fillId="0" borderId="85" xfId="0" applyNumberFormat="1" applyFont="1" applyBorder="1" applyAlignment="1">
      <alignment horizontal="right"/>
    </xf>
    <xf numFmtId="165" fontId="2" fillId="2" borderId="84" xfId="0" applyNumberFormat="1" applyFont="1" applyFill="1" applyBorder="1" applyAlignment="1">
      <alignment horizontal="right"/>
    </xf>
    <xf numFmtId="167" fontId="8" fillId="2" borderId="85" xfId="0" applyNumberFormat="1" applyFont="1" applyFill="1" applyBorder="1" applyAlignment="1">
      <alignment horizontal="right"/>
    </xf>
    <xf numFmtId="165" fontId="8" fillId="0" borderId="84" xfId="0" applyNumberFormat="1" applyFont="1" applyBorder="1" applyAlignment="1">
      <alignment horizontal="right"/>
    </xf>
    <xf numFmtId="167" fontId="8" fillId="0" borderId="85" xfId="0" applyNumberFormat="1" applyFont="1" applyBorder="1" applyAlignment="1">
      <alignment horizontal="right"/>
    </xf>
    <xf numFmtId="165" fontId="6" fillId="0" borderId="0" xfId="0" applyNumberFormat="1" applyFont="1"/>
    <xf numFmtId="165" fontId="8" fillId="0" borderId="70" xfId="0" applyNumberFormat="1" applyFont="1" applyBorder="1" applyAlignment="1">
      <alignment horizontal="right"/>
    </xf>
    <xf numFmtId="165" fontId="8" fillId="2" borderId="86" xfId="0" applyNumberFormat="1" applyFont="1" applyFill="1" applyBorder="1" applyAlignment="1">
      <alignment horizontal="right"/>
    </xf>
    <xf numFmtId="165" fontId="1" fillId="0" borderId="0" xfId="0" applyNumberFormat="1" applyFont="1"/>
    <xf numFmtId="0" fontId="0" fillId="0" borderId="16" xfId="0" applyBorder="1" applyAlignment="1">
      <alignment horizontal="center" wrapText="1"/>
    </xf>
    <xf numFmtId="165" fontId="2" fillId="0" borderId="87" xfId="0" applyNumberFormat="1" applyFont="1" applyBorder="1" applyAlignment="1">
      <alignment horizontal="right"/>
    </xf>
    <xf numFmtId="169" fontId="2" fillId="2" borderId="87" xfId="0" applyNumberFormat="1" applyFont="1" applyFill="1" applyBorder="1" applyAlignment="1">
      <alignment horizontal="right"/>
    </xf>
    <xf numFmtId="165" fontId="2" fillId="2" borderId="89" xfId="0" applyNumberFormat="1" applyFont="1" applyFill="1" applyBorder="1" applyAlignment="1">
      <alignment horizontal="right"/>
    </xf>
    <xf numFmtId="165" fontId="2" fillId="2" borderId="58" xfId="0" applyNumberFormat="1" applyFont="1" applyFill="1" applyBorder="1" applyAlignment="1">
      <alignment horizontal="right"/>
    </xf>
    <xf numFmtId="165" fontId="2" fillId="2" borderId="55" xfId="0" applyNumberFormat="1" applyFont="1" applyFill="1" applyBorder="1" applyAlignment="1">
      <alignment horizontal="right"/>
    </xf>
    <xf numFmtId="168" fontId="2" fillId="2" borderId="58" xfId="0" applyNumberFormat="1" applyFont="1" applyFill="1" applyBorder="1" applyAlignment="1">
      <alignment horizontal="right"/>
    </xf>
    <xf numFmtId="165" fontId="2" fillId="2" borderId="59" xfId="0" applyNumberFormat="1" applyFont="1" applyFill="1" applyBorder="1" applyAlignment="1">
      <alignment horizontal="right"/>
    </xf>
    <xf numFmtId="49" fontId="2" fillId="2" borderId="60" xfId="0" applyNumberFormat="1" applyFont="1" applyFill="1" applyBorder="1" applyAlignment="1">
      <alignment horizontal="right"/>
    </xf>
    <xf numFmtId="166" fontId="2" fillId="0" borderId="0" xfId="0" applyNumberFormat="1" applyFont="1"/>
    <xf numFmtId="0" fontId="2" fillId="0" borderId="0" xfId="0" applyFont="1"/>
    <xf numFmtId="2" fontId="1" fillId="0" borderId="0" xfId="0" applyNumberFormat="1" applyFont="1"/>
    <xf numFmtId="0" fontId="8" fillId="0" borderId="93" xfId="0" applyFont="1" applyBorder="1"/>
    <xf numFmtId="49" fontId="2" fillId="0" borderId="94" xfId="0" applyNumberFormat="1" applyFont="1" applyBorder="1" applyAlignment="1">
      <alignment horizontal="center"/>
    </xf>
    <xf numFmtId="0" fontId="10" fillId="0" borderId="95" xfId="0" applyFont="1" applyBorder="1" applyAlignment="1">
      <alignment horizontal="left"/>
    </xf>
    <xf numFmtId="166" fontId="8" fillId="0" borderId="96" xfId="0" applyNumberFormat="1" applyFont="1" applyBorder="1" applyAlignment="1">
      <alignment horizontal="right"/>
    </xf>
    <xf numFmtId="0" fontId="10" fillId="0" borderId="97" xfId="0" applyFont="1" applyBorder="1" applyAlignment="1">
      <alignment horizontal="left"/>
    </xf>
    <xf numFmtId="0" fontId="10" fillId="0" borderId="98" xfId="0" applyFont="1" applyBorder="1" applyAlignment="1">
      <alignment horizontal="left"/>
    </xf>
    <xf numFmtId="0" fontId="10" fillId="0" borderId="99" xfId="0" applyFont="1" applyBorder="1" applyAlignment="1">
      <alignment horizontal="left"/>
    </xf>
    <xf numFmtId="0" fontId="11" fillId="2" borderId="100" xfId="0" applyFont="1" applyFill="1" applyBorder="1" applyAlignment="1">
      <alignment horizontal="left"/>
    </xf>
    <xf numFmtId="2" fontId="2" fillId="2" borderId="51" xfId="0" applyNumberFormat="1" applyFont="1" applyFill="1" applyBorder="1" applyAlignment="1">
      <alignment horizontal="right"/>
    </xf>
    <xf numFmtId="166" fontId="2" fillId="2" borderId="51" xfId="0" applyNumberFormat="1" applyFont="1" applyFill="1" applyBorder="1" applyAlignment="1">
      <alignment horizontal="right"/>
    </xf>
    <xf numFmtId="166" fontId="2" fillId="2" borderId="101" xfId="0" applyNumberFormat="1" applyFont="1" applyFill="1" applyBorder="1" applyAlignment="1">
      <alignment horizontal="right"/>
    </xf>
    <xf numFmtId="166" fontId="2" fillId="2" borderId="102" xfId="0" applyNumberFormat="1" applyFont="1" applyFill="1" applyBorder="1" applyAlignment="1">
      <alignment horizontal="right"/>
    </xf>
    <xf numFmtId="166" fontId="8" fillId="0" borderId="103" xfId="0" applyNumberFormat="1" applyFont="1" applyBorder="1" applyAlignment="1">
      <alignment horizontal="right"/>
    </xf>
    <xf numFmtId="165" fontId="8" fillId="0" borderId="104" xfId="0" applyNumberFormat="1" applyFont="1" applyBorder="1" applyAlignment="1">
      <alignment horizontal="right"/>
    </xf>
    <xf numFmtId="170" fontId="8" fillId="0" borderId="105" xfId="0" applyNumberFormat="1" applyFont="1" applyBorder="1" applyAlignment="1">
      <alignment horizontal="right"/>
    </xf>
    <xf numFmtId="165" fontId="8" fillId="0" borderId="106" xfId="0" applyNumberFormat="1" applyFont="1" applyBorder="1" applyAlignment="1">
      <alignment horizontal="right"/>
    </xf>
    <xf numFmtId="170" fontId="8" fillId="0" borderId="107" xfId="0" applyNumberFormat="1" applyFont="1" applyBorder="1" applyAlignment="1">
      <alignment horizontal="right"/>
    </xf>
    <xf numFmtId="166" fontId="8" fillId="0" borderId="111" xfId="0" applyNumberFormat="1" applyFont="1" applyBorder="1" applyAlignment="1">
      <alignment horizontal="right"/>
    </xf>
    <xf numFmtId="166" fontId="8" fillId="0" borderId="61" xfId="0" applyNumberFormat="1" applyFont="1" applyBorder="1" applyAlignment="1">
      <alignment horizontal="right"/>
    </xf>
    <xf numFmtId="165" fontId="8" fillId="0" borderId="112" xfId="0" applyNumberFormat="1" applyFont="1" applyBorder="1" applyAlignment="1">
      <alignment horizontal="right"/>
    </xf>
    <xf numFmtId="165" fontId="2" fillId="2" borderId="110" xfId="0" applyNumberFormat="1" applyFont="1" applyFill="1" applyBorder="1" applyAlignment="1">
      <alignment horizontal="right"/>
    </xf>
    <xf numFmtId="167" fontId="8" fillId="2" borderId="113" xfId="0" applyNumberFormat="1" applyFont="1" applyFill="1" applyBorder="1" applyAlignment="1">
      <alignment horizontal="right"/>
    </xf>
    <xf numFmtId="165" fontId="8" fillId="0" borderId="110" xfId="0" applyNumberFormat="1" applyFont="1" applyBorder="1" applyAlignment="1">
      <alignment horizontal="right"/>
    </xf>
    <xf numFmtId="167" fontId="8" fillId="0" borderId="113" xfId="0" applyNumberFormat="1" applyFont="1" applyBorder="1" applyAlignment="1">
      <alignment horizontal="right"/>
    </xf>
    <xf numFmtId="165" fontId="8" fillId="0" borderId="114" xfId="0" applyNumberFormat="1" applyFont="1" applyBorder="1" applyAlignment="1">
      <alignment horizontal="right"/>
    </xf>
    <xf numFmtId="170" fontId="8" fillId="0" borderId="115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49" fontId="13" fillId="0" borderId="62" xfId="1" applyNumberFormat="1" applyFont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165" fontId="8" fillId="0" borderId="40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6" fontId="8" fillId="0" borderId="0" xfId="0" applyNumberFormat="1" applyFont="1" applyAlignment="1">
      <alignment horizontal="right"/>
    </xf>
    <xf numFmtId="165" fontId="2" fillId="2" borderId="0" xfId="0" applyNumberFormat="1" applyFont="1" applyFill="1" applyAlignment="1">
      <alignment horizontal="right"/>
    </xf>
    <xf numFmtId="169" fontId="2" fillId="2" borderId="0" xfId="0" applyNumberFormat="1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0" fontId="11" fillId="0" borderId="0" xfId="0" applyFont="1"/>
    <xf numFmtId="165" fontId="2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center"/>
    </xf>
    <xf numFmtId="0" fontId="10" fillId="0" borderId="54" xfId="0" applyFont="1" applyBorder="1"/>
    <xf numFmtId="0" fontId="10" fillId="0" borderId="52" xfId="0" applyFont="1" applyBorder="1"/>
    <xf numFmtId="0" fontId="10" fillId="0" borderId="84" xfId="0" applyFont="1" applyBorder="1"/>
    <xf numFmtId="0" fontId="10" fillId="0" borderId="42" xfId="0" applyFont="1" applyBorder="1"/>
    <xf numFmtId="0" fontId="10" fillId="0" borderId="39" xfId="0" applyFont="1" applyBorder="1"/>
    <xf numFmtId="0" fontId="10" fillId="0" borderId="40" xfId="0" applyFont="1" applyBorder="1"/>
    <xf numFmtId="0" fontId="10" fillId="0" borderId="108" xfId="0" applyFont="1" applyBorder="1"/>
    <xf numFmtId="0" fontId="10" fillId="0" borderId="109" xfId="0" applyFont="1" applyBorder="1"/>
    <xf numFmtId="0" fontId="10" fillId="0" borderId="110" xfId="0" applyFont="1" applyBorder="1"/>
    <xf numFmtId="0" fontId="10" fillId="0" borderId="38" xfId="0" applyFont="1" applyBorder="1"/>
    <xf numFmtId="0" fontId="2" fillId="0" borderId="44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4" fillId="2" borderId="90" xfId="0" applyFont="1" applyFill="1" applyBorder="1" applyAlignment="1">
      <alignment horizontal="center"/>
    </xf>
    <xf numFmtId="0" fontId="4" fillId="2" borderId="91" xfId="0" applyFont="1" applyFill="1" applyBorder="1" applyAlignment="1">
      <alignment horizontal="center"/>
    </xf>
    <xf numFmtId="0" fontId="4" fillId="2" borderId="9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0" fontId="19" fillId="0" borderId="6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0" fillId="0" borderId="9" xfId="0" applyFont="1" applyBorder="1"/>
    <xf numFmtId="0" fontId="10" fillId="0" borderId="0" xfId="0" applyFont="1"/>
    <xf numFmtId="0" fontId="10" fillId="0" borderId="16" xfId="0" applyFont="1" applyBorder="1"/>
    <xf numFmtId="14" fontId="4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3" fillId="0" borderId="62" xfId="0" applyFont="1" applyBorder="1" applyAlignment="1">
      <alignment horizontal="left" vertical="center"/>
    </xf>
    <xf numFmtId="0" fontId="13" fillId="5" borderId="63" xfId="0" applyFont="1" applyFill="1" applyBorder="1" applyAlignment="1">
      <alignment horizontal="center" vertical="center" wrapText="1"/>
    </xf>
    <xf numFmtId="0" fontId="13" fillId="5" borderId="72" xfId="0" applyFont="1" applyFill="1" applyBorder="1" applyAlignment="1">
      <alignment horizontal="center" vertical="center" wrapText="1"/>
    </xf>
    <xf numFmtId="0" fontId="13" fillId="3" borderId="63" xfId="0" applyFont="1" applyFill="1" applyBorder="1" applyAlignment="1">
      <alignment horizontal="center" vertical="center" wrapText="1"/>
    </xf>
    <xf numFmtId="0" fontId="0" fillId="3" borderId="72" xfId="0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2000" b="1" baseline="0"/>
              <a:t>Εισροή νερού στα μεγαλύτερα φράγματα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Y"/>
        </a:p>
      </c:txPr>
    </c:title>
    <c:autoTitleDeleted val="0"/>
    <c:plotArea>
      <c:layout>
        <c:manualLayout>
          <c:layoutTarget val="inner"/>
          <c:xMode val="edge"/>
          <c:yMode val="edge"/>
          <c:x val="0.10043404698379643"/>
          <c:y val="7.4695928966326014E-2"/>
          <c:w val="0.82470141150922904"/>
          <c:h val="0.63322296868854688"/>
        </c:manualLayout>
      </c:layout>
      <c:barChart>
        <c:barDir val="col"/>
        <c:grouping val="clustered"/>
        <c:varyColors val="0"/>
        <c:ser>
          <c:idx val="1"/>
          <c:order val="0"/>
          <c:tx>
            <c:v>Ροή από 1/10/2024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sorted!$G$3:$G$20</c:f>
              <c:numCache>
                <c:formatCode>0.000</c:formatCode>
                <c:ptCount val="18"/>
                <c:pt idx="0">
                  <c:v>5.3120000000000003</c:v>
                </c:pt>
                <c:pt idx="1">
                  <c:v>1.163</c:v>
                </c:pt>
                <c:pt idx="2">
                  <c:v>1.0100000000000002</c:v>
                </c:pt>
                <c:pt idx="3">
                  <c:v>0.8640000000000001</c:v>
                </c:pt>
                <c:pt idx="4">
                  <c:v>1.2990000000000004</c:v>
                </c:pt>
                <c:pt idx="5">
                  <c:v>0.51700000000000002</c:v>
                </c:pt>
                <c:pt idx="6">
                  <c:v>0.18400000000000005</c:v>
                </c:pt>
                <c:pt idx="7">
                  <c:v>2.5700000000000003</c:v>
                </c:pt>
                <c:pt idx="8">
                  <c:v>0</c:v>
                </c:pt>
                <c:pt idx="9">
                  <c:v>2.6560000000000001</c:v>
                </c:pt>
                <c:pt idx="10">
                  <c:v>0.8650000000000001</c:v>
                </c:pt>
                <c:pt idx="11">
                  <c:v>0.19900000000000001</c:v>
                </c:pt>
                <c:pt idx="12">
                  <c:v>2E-3</c:v>
                </c:pt>
                <c:pt idx="13">
                  <c:v>0.157</c:v>
                </c:pt>
                <c:pt idx="14">
                  <c:v>0.26200000000000001</c:v>
                </c:pt>
                <c:pt idx="15">
                  <c:v>0.23800000000000004</c:v>
                </c:pt>
                <c:pt idx="16">
                  <c:v>0.29100000000000004</c:v>
                </c:pt>
                <c:pt idx="17">
                  <c:v>0.12800000000000003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1-4165-8517-EF5B24CE7F29}"/>
            </c:ext>
          </c:extLst>
        </c:ser>
        <c:ser>
          <c:idx val="0"/>
          <c:order val="1"/>
          <c:tx>
            <c:v>Ροή τελευταίου 24 ώρου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sorted!$B$3:$B$20</c:f>
              <c:strCache>
                <c:ptCount val="18"/>
                <c:pt idx="0">
                  <c:v> Κούρης</c:v>
                </c:pt>
                <c:pt idx="1">
                  <c:v> Ασπρόκρεμμος</c:v>
                </c:pt>
                <c:pt idx="2">
                  <c:v> Ευρέτου</c:v>
                </c:pt>
                <c:pt idx="3">
                  <c:v> Κανναβιού</c:v>
                </c:pt>
                <c:pt idx="4">
                  <c:v> Καλαβασός</c:v>
                </c:pt>
                <c:pt idx="5">
                  <c:v> Διπόταμος</c:v>
                </c:pt>
                <c:pt idx="6">
                  <c:v> Λεύκαρα</c:v>
                </c:pt>
                <c:pt idx="7">
                  <c:v> Γερμασόγεια</c:v>
                </c:pt>
                <c:pt idx="8">
                  <c:v> Αχνα</c:v>
                </c:pt>
                <c:pt idx="9">
                  <c:v> Αρμίνου </c:v>
                </c:pt>
                <c:pt idx="10">
                  <c:v> Πολεμίδια</c:v>
                </c:pt>
                <c:pt idx="11">
                  <c:v> Μαυροκόλυμπος</c:v>
                </c:pt>
                <c:pt idx="12">
                  <c:v> Βυζακιά</c:v>
                </c:pt>
                <c:pt idx="13">
                  <c:v> Ξυλιάτος</c:v>
                </c:pt>
                <c:pt idx="14">
                  <c:v> Αργάκα</c:v>
                </c:pt>
                <c:pt idx="15">
                  <c:v> Πωμός</c:v>
                </c:pt>
                <c:pt idx="16">
                  <c:v> Καλοπαναγιώτης</c:v>
                </c:pt>
                <c:pt idx="17">
                  <c:v> Αγία Μαρίνα</c:v>
                </c:pt>
              </c:strCache>
            </c:strRef>
          </c:cat>
          <c:val>
            <c:numRef>
              <c:f>sorted!$F$3:$F$20</c:f>
              <c:numCache>
                <c:formatCode>0.000</c:formatCode>
                <c:ptCount val="18"/>
                <c:pt idx="0">
                  <c:v>2E-3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1E-3</c:v>
                </c:pt>
                <c:pt idx="5">
                  <c:v>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6.0000000000000001E-3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1-4165-8517-EF5B24CE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60448"/>
        <c:axId val="196362624"/>
      </c:barChart>
      <c:catAx>
        <c:axId val="196360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300" b="1" baseline="0"/>
                  <a:t>Φράγματα (κατά σειρά χωρητικότητας)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Y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Y"/>
          </a:p>
        </c:txPr>
        <c:crossAx val="196362624"/>
        <c:crosses val="autoZero"/>
        <c:auto val="0"/>
        <c:lblAlgn val="ctr"/>
        <c:lblOffset val="100"/>
        <c:noMultiLvlLbl val="0"/>
      </c:catAx>
      <c:valAx>
        <c:axId val="1963626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300" b="1" baseline="0"/>
                  <a:t>Ροή  (εκατ. Κυβ. μέτρα)</a:t>
                </a:r>
              </a:p>
            </c:rich>
          </c:tx>
          <c:layout>
            <c:manualLayout>
              <c:xMode val="edge"/>
              <c:yMode val="edge"/>
              <c:x val="1.065182495793035E-2"/>
              <c:y val="0.22091826599370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Y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Y"/>
          </a:p>
        </c:txPr>
        <c:crossAx val="196360448"/>
        <c:crosses val="autoZero"/>
        <c:crossBetween val="between"/>
        <c:majorUnit val="3"/>
      </c:valAx>
      <c:spPr>
        <a:solidFill>
          <a:schemeClr val="accent5">
            <a:lumMod val="20000"/>
            <a:lumOff val="80000"/>
          </a:schemeClr>
        </a:solidFill>
        <a:ln w="158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6312218403481327"/>
          <c:y val="0.12278726221169253"/>
          <c:w val="0.16317422615561483"/>
          <c:h val="8.5498408443625398E-2"/>
        </c:manualLayout>
      </c:layout>
      <c:overlay val="0"/>
      <c:spPr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Y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2000" b="1"/>
              <a:t>Αποθηκευμένη Ποσότητα νερού</a:t>
            </a:r>
            <a:r>
              <a:rPr lang="el-GR" sz="2000" b="1" baseline="0"/>
              <a:t> </a:t>
            </a:r>
            <a:r>
              <a:rPr lang="el-GR" sz="2000" b="1"/>
              <a:t>σε σχέση με τη Χωρητικότητα</a:t>
            </a:r>
          </a:p>
        </c:rich>
      </c:tx>
      <c:layout>
        <c:manualLayout>
          <c:xMode val="edge"/>
          <c:yMode val="edge"/>
          <c:x val="0.15047099713811349"/>
          <c:y val="1.9639934533551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Y"/>
        </a:p>
      </c:txPr>
    </c:title>
    <c:autoTitleDeleted val="0"/>
    <c:plotArea>
      <c:layout>
        <c:manualLayout>
          <c:layoutTarget val="inner"/>
          <c:xMode val="edge"/>
          <c:yMode val="edge"/>
          <c:x val="9.9975231969243281E-2"/>
          <c:y val="0.10056674642577308"/>
          <c:w val="0.86833216270501401"/>
          <c:h val="0.68649904850273424"/>
        </c:manualLayout>
      </c:layout>
      <c:barChart>
        <c:barDir val="col"/>
        <c:grouping val="clustered"/>
        <c:varyColors val="0"/>
        <c:ser>
          <c:idx val="1"/>
          <c:order val="0"/>
          <c:tx>
            <c:v>Χωρητικότητα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sorted!$B$3:$B$20</c:f>
              <c:strCache>
                <c:ptCount val="18"/>
                <c:pt idx="0">
                  <c:v> Κούρης</c:v>
                </c:pt>
                <c:pt idx="1">
                  <c:v> Ασπρόκρεμμος</c:v>
                </c:pt>
                <c:pt idx="2">
                  <c:v> Ευρέτου</c:v>
                </c:pt>
                <c:pt idx="3">
                  <c:v> Κανναβιού</c:v>
                </c:pt>
                <c:pt idx="4">
                  <c:v> Καλαβασός</c:v>
                </c:pt>
                <c:pt idx="5">
                  <c:v> Διπόταμος</c:v>
                </c:pt>
                <c:pt idx="6">
                  <c:v> Λεύκαρα</c:v>
                </c:pt>
                <c:pt idx="7">
                  <c:v> Γερμασόγεια</c:v>
                </c:pt>
                <c:pt idx="8">
                  <c:v> Αχνα</c:v>
                </c:pt>
                <c:pt idx="9">
                  <c:v> Αρμίνου </c:v>
                </c:pt>
                <c:pt idx="10">
                  <c:v> Πολεμίδια</c:v>
                </c:pt>
                <c:pt idx="11">
                  <c:v> Μαυροκόλυμπος</c:v>
                </c:pt>
                <c:pt idx="12">
                  <c:v> Βυζακιά</c:v>
                </c:pt>
                <c:pt idx="13">
                  <c:v> Ξυλιάτος</c:v>
                </c:pt>
                <c:pt idx="14">
                  <c:v> Αργάκα</c:v>
                </c:pt>
                <c:pt idx="15">
                  <c:v> Πωμός</c:v>
                </c:pt>
                <c:pt idx="16">
                  <c:v> Καλοπαναγιώτης</c:v>
                </c:pt>
                <c:pt idx="17">
                  <c:v> Αγία Μαρίνα</c:v>
                </c:pt>
              </c:strCache>
            </c:strRef>
          </c:cat>
          <c:val>
            <c:numRef>
              <c:f>sorted!$E$3:$E$20</c:f>
              <c:numCache>
                <c:formatCode>0.000</c:formatCode>
                <c:ptCount val="18"/>
                <c:pt idx="0">
                  <c:v>115</c:v>
                </c:pt>
                <c:pt idx="1">
                  <c:v>52.375</c:v>
                </c:pt>
                <c:pt idx="2">
                  <c:v>24</c:v>
                </c:pt>
                <c:pt idx="3">
                  <c:v>17.167999999999999</c:v>
                </c:pt>
                <c:pt idx="4">
                  <c:v>17.100000000000001</c:v>
                </c:pt>
                <c:pt idx="5">
                  <c:v>15.5</c:v>
                </c:pt>
                <c:pt idx="6">
                  <c:v>13.85</c:v>
                </c:pt>
                <c:pt idx="7">
                  <c:v>13.5</c:v>
                </c:pt>
                <c:pt idx="8">
                  <c:v>6.8</c:v>
                </c:pt>
                <c:pt idx="9">
                  <c:v>4.3</c:v>
                </c:pt>
                <c:pt idx="10">
                  <c:v>3.4</c:v>
                </c:pt>
                <c:pt idx="11">
                  <c:v>2.1800000000000002</c:v>
                </c:pt>
                <c:pt idx="12">
                  <c:v>1.69</c:v>
                </c:pt>
                <c:pt idx="13">
                  <c:v>1.43</c:v>
                </c:pt>
                <c:pt idx="14">
                  <c:v>0.99</c:v>
                </c:pt>
                <c:pt idx="15">
                  <c:v>0.86</c:v>
                </c:pt>
                <c:pt idx="16">
                  <c:v>0.36299999999999999</c:v>
                </c:pt>
                <c:pt idx="17">
                  <c:v>0.29799999999999999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9-42C7-9242-F74E40ADF55E}"/>
            </c:ext>
          </c:extLst>
        </c:ser>
        <c:ser>
          <c:idx val="0"/>
          <c:order val="1"/>
          <c:tx>
            <c:v>Αποθηκευμένη Ποσότητα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sorted!$B$3:$B$20</c:f>
              <c:strCache>
                <c:ptCount val="18"/>
                <c:pt idx="0">
                  <c:v> Κούρης</c:v>
                </c:pt>
                <c:pt idx="1">
                  <c:v> Ασπρόκρεμμος</c:v>
                </c:pt>
                <c:pt idx="2">
                  <c:v> Ευρέτου</c:v>
                </c:pt>
                <c:pt idx="3">
                  <c:v> Κανναβιού</c:v>
                </c:pt>
                <c:pt idx="4">
                  <c:v> Καλαβασός</c:v>
                </c:pt>
                <c:pt idx="5">
                  <c:v> Διπόταμος</c:v>
                </c:pt>
                <c:pt idx="6">
                  <c:v> Λεύκαρα</c:v>
                </c:pt>
                <c:pt idx="7">
                  <c:v> Γερμασόγεια</c:v>
                </c:pt>
                <c:pt idx="8">
                  <c:v> Αχνα</c:v>
                </c:pt>
                <c:pt idx="9">
                  <c:v> Αρμίνου </c:v>
                </c:pt>
                <c:pt idx="10">
                  <c:v> Πολεμίδια</c:v>
                </c:pt>
                <c:pt idx="11">
                  <c:v> Μαυροκόλυμπος</c:v>
                </c:pt>
                <c:pt idx="12">
                  <c:v> Βυζακιά</c:v>
                </c:pt>
                <c:pt idx="13">
                  <c:v> Ξυλιάτος</c:v>
                </c:pt>
                <c:pt idx="14">
                  <c:v> Αργάκα</c:v>
                </c:pt>
                <c:pt idx="15">
                  <c:v> Πωμός</c:v>
                </c:pt>
                <c:pt idx="16">
                  <c:v> Καλοπαναγιώτης</c:v>
                </c:pt>
                <c:pt idx="17">
                  <c:v> Αγία Μαρίνα</c:v>
                </c:pt>
              </c:strCache>
            </c:strRef>
          </c:cat>
          <c:val>
            <c:numRef>
              <c:f>sorted!$H$3:$H$20</c:f>
              <c:numCache>
                <c:formatCode>0.000</c:formatCode>
                <c:ptCount val="18"/>
                <c:pt idx="0">
                  <c:v>21.94</c:v>
                </c:pt>
                <c:pt idx="1">
                  <c:v>12.45</c:v>
                </c:pt>
                <c:pt idx="2">
                  <c:v>5.7110000000000003</c:v>
                </c:pt>
                <c:pt idx="3">
                  <c:v>4.2969999999999997</c:v>
                </c:pt>
                <c:pt idx="4">
                  <c:v>4.4649999999999999</c:v>
                </c:pt>
                <c:pt idx="5">
                  <c:v>5.79</c:v>
                </c:pt>
                <c:pt idx="6">
                  <c:v>3.2269999999999999</c:v>
                </c:pt>
                <c:pt idx="7">
                  <c:v>3.3540000000000001</c:v>
                </c:pt>
                <c:pt idx="8">
                  <c:v>1.026</c:v>
                </c:pt>
                <c:pt idx="9">
                  <c:v>2.6379999999999999</c:v>
                </c:pt>
                <c:pt idx="10">
                  <c:v>1.2669999999999999</c:v>
                </c:pt>
                <c:pt idx="11">
                  <c:v>0</c:v>
                </c:pt>
                <c:pt idx="12">
                  <c:v>4.7E-2</c:v>
                </c:pt>
                <c:pt idx="13">
                  <c:v>0.314</c:v>
                </c:pt>
                <c:pt idx="14">
                  <c:v>0.38</c:v>
                </c:pt>
                <c:pt idx="15">
                  <c:v>0.377</c:v>
                </c:pt>
                <c:pt idx="16">
                  <c:v>0.314</c:v>
                </c:pt>
                <c:pt idx="17">
                  <c:v>0.17649999999999999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9-42C7-9242-F74E40ADF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30848"/>
        <c:axId val="196433024"/>
      </c:barChart>
      <c:catAx>
        <c:axId val="196430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300" b="1" i="0" baseline="0"/>
                  <a:t>Φράγματα (κατά σειρά χωρητικότητας)</a:t>
                </a:r>
              </a:p>
            </c:rich>
          </c:tx>
          <c:layout>
            <c:manualLayout>
              <c:xMode val="edge"/>
              <c:yMode val="edge"/>
              <c:x val="0.31913757830320849"/>
              <c:y val="0.95663938897981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Y"/>
          </a:p>
        </c:txPr>
        <c:crossAx val="196433024"/>
        <c:crosses val="autoZero"/>
        <c:auto val="1"/>
        <c:lblAlgn val="ctr"/>
        <c:lblOffset val="100"/>
        <c:noMultiLvlLbl val="0"/>
      </c:catAx>
      <c:valAx>
        <c:axId val="19643302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300" b="1" baseline="0"/>
                  <a:t>Εκατ. Κυβικά μέτρα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Y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Y"/>
          </a:p>
        </c:txPr>
        <c:crossAx val="19643084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15875">
          <a:solidFill>
            <a:sysClr val="windowText" lastClr="000000"/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Y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Y"/>
          </a:p>
        </c:txPr>
      </c:legendEntry>
      <c:layout>
        <c:manualLayout>
          <c:xMode val="edge"/>
          <c:yMode val="edge"/>
          <c:x val="0.69444197996377222"/>
          <c:y val="0.15824683609059609"/>
          <c:w val="0.24296021095954551"/>
          <c:h val="9.8423967084435737E-2"/>
        </c:manualLayout>
      </c:layout>
      <c:overlay val="0"/>
      <c:spPr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2000" b="1"/>
              <a:t>Εισροή νερού στα μεγαλύτερα φράγματα την τελευταία δεκαετία</a:t>
            </a:r>
          </a:p>
        </c:rich>
      </c:tx>
      <c:layout>
        <c:manualLayout>
          <c:xMode val="edge"/>
          <c:yMode val="edge"/>
          <c:x val="0.15849333824606412"/>
          <c:y val="3.2594822705985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Y"/>
        </a:p>
      </c:txPr>
    </c:title>
    <c:autoTitleDeleted val="0"/>
    <c:plotArea>
      <c:layout>
        <c:manualLayout>
          <c:layoutTarget val="inner"/>
          <c:xMode val="edge"/>
          <c:yMode val="edge"/>
          <c:x val="6.0287849634047042E-2"/>
          <c:y val="9.6764791655944968E-2"/>
          <c:w val="0.89206157289264321"/>
          <c:h val="0.8011692656065050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sorted!$B$28</c:f>
              <c:strCache>
                <c:ptCount val="1"/>
                <c:pt idx="0">
                  <c:v>   Νιόβρη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sorted!$E$26:$O$26</c:f>
              <c:strCache>
                <c:ptCount val="11"/>
                <c:pt idx="0">
                  <c:v>14/15</c:v>
                </c:pt>
                <c:pt idx="1">
                  <c:v>15/16</c:v>
                </c:pt>
                <c:pt idx="2">
                  <c:v>16/17</c:v>
                </c:pt>
                <c:pt idx="3">
                  <c:v>17/18</c:v>
                </c:pt>
                <c:pt idx="4">
                  <c:v>18/19</c:v>
                </c:pt>
                <c:pt idx="5">
                  <c:v>19/20</c:v>
                </c:pt>
                <c:pt idx="6">
                  <c:v>20/21</c:v>
                </c:pt>
                <c:pt idx="7">
                  <c:v>21/22</c:v>
                </c:pt>
                <c:pt idx="8">
                  <c:v>22/23</c:v>
                </c:pt>
                <c:pt idx="9">
                  <c:v>23/24</c:v>
                </c:pt>
                <c:pt idx="10">
                  <c:v>24/25</c:v>
                </c:pt>
              </c:strCache>
            </c:strRef>
          </c:cat>
          <c:val>
            <c:numRef>
              <c:f>sorted!$E$28:$O$28</c:f>
              <c:numCache>
                <c:formatCode>_-* #,##0.00\ _€_-;\-* #,##0.00\ _€_-;_-* "-"??\ _€_-;_-@_-</c:formatCode>
                <c:ptCount val="11"/>
                <c:pt idx="0">
                  <c:v>0.91500000000000004</c:v>
                </c:pt>
                <c:pt idx="1">
                  <c:v>0.60799999999999998</c:v>
                </c:pt>
                <c:pt idx="2">
                  <c:v>0.65700000000000003</c:v>
                </c:pt>
                <c:pt idx="3">
                  <c:v>0.61399999999999999</c:v>
                </c:pt>
                <c:pt idx="4">
                  <c:v>0.75700000000000001</c:v>
                </c:pt>
                <c:pt idx="5">
                  <c:v>1.5453236734428304</c:v>
                </c:pt>
                <c:pt idx="6">
                  <c:v>0.94200000000000017</c:v>
                </c:pt>
                <c:pt idx="7">
                  <c:v>0.39700000000000008</c:v>
                </c:pt>
                <c:pt idx="8">
                  <c:v>2.9759999999999995</c:v>
                </c:pt>
                <c:pt idx="9">
                  <c:v>1.5810000000000002</c:v>
                </c:pt>
                <c:pt idx="10">
                  <c:v>3.0839999999999987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E-47E8-8FE4-677575317C91}"/>
            </c:ext>
          </c:extLst>
        </c:ser>
        <c:ser>
          <c:idx val="2"/>
          <c:order val="2"/>
          <c:tx>
            <c:strRef>
              <c:f>sorted!$B$29</c:f>
              <c:strCache>
                <c:ptCount val="1"/>
                <c:pt idx="0">
                  <c:v>   Δεκέμβρη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sorted!$E$26:$O$26</c:f>
              <c:strCache>
                <c:ptCount val="11"/>
                <c:pt idx="0">
                  <c:v>14/15</c:v>
                </c:pt>
                <c:pt idx="1">
                  <c:v>15/16</c:v>
                </c:pt>
                <c:pt idx="2">
                  <c:v>16/17</c:v>
                </c:pt>
                <c:pt idx="3">
                  <c:v>17/18</c:v>
                </c:pt>
                <c:pt idx="4">
                  <c:v>18/19</c:v>
                </c:pt>
                <c:pt idx="5">
                  <c:v>19/20</c:v>
                </c:pt>
                <c:pt idx="6">
                  <c:v>20/21</c:v>
                </c:pt>
                <c:pt idx="7">
                  <c:v>21/22</c:v>
                </c:pt>
                <c:pt idx="8">
                  <c:v>22/23</c:v>
                </c:pt>
                <c:pt idx="9">
                  <c:v>23/24</c:v>
                </c:pt>
                <c:pt idx="10">
                  <c:v>24/25</c:v>
                </c:pt>
              </c:strCache>
            </c:strRef>
          </c:cat>
          <c:val>
            <c:numRef>
              <c:f>sorted!$E$29:$O$29</c:f>
              <c:numCache>
                <c:formatCode>_-* #,##0.00\ _€_-;\-* #,##0.00\ _€_-;_-* "-"??\ _€_-;_-@_-</c:formatCode>
                <c:ptCount val="11"/>
                <c:pt idx="0">
                  <c:v>2.14</c:v>
                </c:pt>
                <c:pt idx="1">
                  <c:v>1.248</c:v>
                </c:pt>
                <c:pt idx="2">
                  <c:v>7.4240000000000004</c:v>
                </c:pt>
                <c:pt idx="3">
                  <c:v>0.88100000000000001</c:v>
                </c:pt>
                <c:pt idx="4">
                  <c:v>16.664999999999999</c:v>
                </c:pt>
                <c:pt idx="5">
                  <c:v>30.495000000000001</c:v>
                </c:pt>
                <c:pt idx="6">
                  <c:v>3.1070000000000007</c:v>
                </c:pt>
                <c:pt idx="7">
                  <c:v>11.922999999999998</c:v>
                </c:pt>
                <c:pt idx="8">
                  <c:v>2.9220000000000006</c:v>
                </c:pt>
                <c:pt idx="9">
                  <c:v>2.3400000000000007</c:v>
                </c:pt>
                <c:pt idx="10">
                  <c:v>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DE-47E8-8FE4-677575317C91}"/>
            </c:ext>
          </c:extLst>
        </c:ser>
        <c:ser>
          <c:idx val="3"/>
          <c:order val="3"/>
          <c:tx>
            <c:strRef>
              <c:f>sorted!$B$30</c:f>
              <c:strCache>
                <c:ptCount val="1"/>
                <c:pt idx="0">
                  <c:v>   Γενάρη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sorted!$E$26:$O$26</c:f>
              <c:strCache>
                <c:ptCount val="11"/>
                <c:pt idx="0">
                  <c:v>14/15</c:v>
                </c:pt>
                <c:pt idx="1">
                  <c:v>15/16</c:v>
                </c:pt>
                <c:pt idx="2">
                  <c:v>16/17</c:v>
                </c:pt>
                <c:pt idx="3">
                  <c:v>17/18</c:v>
                </c:pt>
                <c:pt idx="4">
                  <c:v>18/19</c:v>
                </c:pt>
                <c:pt idx="5">
                  <c:v>19/20</c:v>
                </c:pt>
                <c:pt idx="6">
                  <c:v>20/21</c:v>
                </c:pt>
                <c:pt idx="7">
                  <c:v>21/22</c:v>
                </c:pt>
                <c:pt idx="8">
                  <c:v>22/23</c:v>
                </c:pt>
                <c:pt idx="9">
                  <c:v>23/24</c:v>
                </c:pt>
                <c:pt idx="10">
                  <c:v>24/25</c:v>
                </c:pt>
              </c:strCache>
            </c:strRef>
          </c:cat>
          <c:val>
            <c:numRef>
              <c:f>sorted!$E$30:$O$30</c:f>
              <c:numCache>
                <c:formatCode>_-* #,##0.00\ _€_-;\-* #,##0.00\ _€_-;_-* "-"??\ _€_-;_-@_-</c:formatCode>
                <c:ptCount val="11"/>
                <c:pt idx="0">
                  <c:v>38.353999999999999</c:v>
                </c:pt>
                <c:pt idx="1">
                  <c:v>3.6850000000000001</c:v>
                </c:pt>
                <c:pt idx="2">
                  <c:v>21.082999999999998</c:v>
                </c:pt>
                <c:pt idx="3">
                  <c:v>20.661000000000001</c:v>
                </c:pt>
                <c:pt idx="4">
                  <c:v>118.11</c:v>
                </c:pt>
                <c:pt idx="5">
                  <c:v>47.740000000000009</c:v>
                </c:pt>
                <c:pt idx="6">
                  <c:v>12.540000000000001</c:v>
                </c:pt>
                <c:pt idx="7">
                  <c:v>74.614000000000004</c:v>
                </c:pt>
                <c:pt idx="8">
                  <c:v>8.2679999999999989</c:v>
                </c:pt>
                <c:pt idx="9">
                  <c:v>7.3000000000000007</c:v>
                </c:pt>
                <c:pt idx="10">
                  <c:v>4.0620000000000012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DE-47E8-8FE4-677575317C91}"/>
            </c:ext>
          </c:extLst>
        </c:ser>
        <c:ser>
          <c:idx val="4"/>
          <c:order val="4"/>
          <c:tx>
            <c:strRef>
              <c:f>sorted!$B$31</c:f>
              <c:strCache>
                <c:ptCount val="1"/>
                <c:pt idx="0">
                  <c:v>   Φεβράρη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sorted!$E$26:$O$26</c:f>
              <c:strCache>
                <c:ptCount val="11"/>
                <c:pt idx="0">
                  <c:v>14/15</c:v>
                </c:pt>
                <c:pt idx="1">
                  <c:v>15/16</c:v>
                </c:pt>
                <c:pt idx="2">
                  <c:v>16/17</c:v>
                </c:pt>
                <c:pt idx="3">
                  <c:v>17/18</c:v>
                </c:pt>
                <c:pt idx="4">
                  <c:v>18/19</c:v>
                </c:pt>
                <c:pt idx="5">
                  <c:v>19/20</c:v>
                </c:pt>
                <c:pt idx="6">
                  <c:v>20/21</c:v>
                </c:pt>
                <c:pt idx="7">
                  <c:v>21/22</c:v>
                </c:pt>
                <c:pt idx="8">
                  <c:v>22/23</c:v>
                </c:pt>
                <c:pt idx="9">
                  <c:v>23/24</c:v>
                </c:pt>
                <c:pt idx="10">
                  <c:v>24/25</c:v>
                </c:pt>
              </c:strCache>
            </c:strRef>
          </c:cat>
          <c:val>
            <c:numRef>
              <c:f>sorted!$E$31:$O$31</c:f>
              <c:numCache>
                <c:formatCode>_-* #,##0.00\ _€_-;\-* #,##0.00\ _€_-;_-* "-"??\ _€_-;_-@_-</c:formatCode>
                <c:ptCount val="11"/>
                <c:pt idx="0">
                  <c:v>44.515000000000001</c:v>
                </c:pt>
                <c:pt idx="1">
                  <c:v>2.8239999999999972</c:v>
                </c:pt>
                <c:pt idx="2">
                  <c:v>4.181</c:v>
                </c:pt>
                <c:pt idx="3">
                  <c:v>9.5280000000000005</c:v>
                </c:pt>
                <c:pt idx="4">
                  <c:v>53.908999999999999</c:v>
                </c:pt>
                <c:pt idx="5">
                  <c:v>15.916000000000002</c:v>
                </c:pt>
                <c:pt idx="6">
                  <c:v>8.016</c:v>
                </c:pt>
                <c:pt idx="7">
                  <c:v>33.962999999999994</c:v>
                </c:pt>
                <c:pt idx="8">
                  <c:v>12.603</c:v>
                </c:pt>
                <c:pt idx="9">
                  <c:v>6.6760000000000019</c:v>
                </c:pt>
                <c:pt idx="10">
                  <c:v>2.4510000000000005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DE-47E8-8FE4-677575317C91}"/>
            </c:ext>
          </c:extLst>
        </c:ser>
        <c:ser>
          <c:idx val="5"/>
          <c:order val="5"/>
          <c:tx>
            <c:strRef>
              <c:f>sorted!$B$32</c:f>
              <c:strCache>
                <c:ptCount val="1"/>
                <c:pt idx="0">
                  <c:v>   Μάρτη 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sorted!$E$26:$O$26</c:f>
              <c:strCache>
                <c:ptCount val="11"/>
                <c:pt idx="0">
                  <c:v>14/15</c:v>
                </c:pt>
                <c:pt idx="1">
                  <c:v>15/16</c:v>
                </c:pt>
                <c:pt idx="2">
                  <c:v>16/17</c:v>
                </c:pt>
                <c:pt idx="3">
                  <c:v>17/18</c:v>
                </c:pt>
                <c:pt idx="4">
                  <c:v>18/19</c:v>
                </c:pt>
                <c:pt idx="5">
                  <c:v>19/20</c:v>
                </c:pt>
                <c:pt idx="6">
                  <c:v>20/21</c:v>
                </c:pt>
                <c:pt idx="7">
                  <c:v>21/22</c:v>
                </c:pt>
                <c:pt idx="8">
                  <c:v>22/23</c:v>
                </c:pt>
                <c:pt idx="9">
                  <c:v>23/24</c:v>
                </c:pt>
                <c:pt idx="10">
                  <c:v>24/25</c:v>
                </c:pt>
              </c:strCache>
              <c:extLst xmlns:c15="http://schemas.microsoft.com/office/drawing/2012/chart"/>
            </c:strRef>
          </c:cat>
          <c:val>
            <c:numRef>
              <c:f>sorted!$E$32:$O$32</c:f>
              <c:numCache>
                <c:formatCode>_-* #,##0.00\ _€_-;\-* #,##0.00\ _€_-;_-* "-"??\ _€_-;_-@_-</c:formatCode>
                <c:ptCount val="11"/>
                <c:pt idx="0">
                  <c:v>17.669</c:v>
                </c:pt>
                <c:pt idx="1">
                  <c:v>6.1319999999999997</c:v>
                </c:pt>
                <c:pt idx="2">
                  <c:v>8.891</c:v>
                </c:pt>
                <c:pt idx="3">
                  <c:v>5.944</c:v>
                </c:pt>
                <c:pt idx="4">
                  <c:v>32.283000000000001</c:v>
                </c:pt>
                <c:pt idx="5">
                  <c:v>15.670000000000002</c:v>
                </c:pt>
                <c:pt idx="6">
                  <c:v>6.0219999999999994</c:v>
                </c:pt>
                <c:pt idx="7">
                  <c:v>19.801000000000002</c:v>
                </c:pt>
                <c:pt idx="8">
                  <c:v>9.5170000000000012</c:v>
                </c:pt>
                <c:pt idx="9">
                  <c:v>2.9200000000000004</c:v>
                </c:pt>
                <c:pt idx="10">
                  <c:v>1.4649999999999996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A0DE-47E8-8FE4-677575317C91}"/>
            </c:ext>
          </c:extLst>
        </c:ser>
        <c:ser>
          <c:idx val="6"/>
          <c:order val="6"/>
          <c:tx>
            <c:strRef>
              <c:f>sorted!$B$33</c:f>
              <c:strCache>
                <c:ptCount val="1"/>
                <c:pt idx="0">
                  <c:v>   Απρίλη 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sorted!$E$26:$O$26</c:f>
              <c:strCache>
                <c:ptCount val="11"/>
                <c:pt idx="0">
                  <c:v>14/15</c:v>
                </c:pt>
                <c:pt idx="1">
                  <c:v>15/16</c:v>
                </c:pt>
                <c:pt idx="2">
                  <c:v>16/17</c:v>
                </c:pt>
                <c:pt idx="3">
                  <c:v>17/18</c:v>
                </c:pt>
                <c:pt idx="4">
                  <c:v>18/19</c:v>
                </c:pt>
                <c:pt idx="5">
                  <c:v>19/20</c:v>
                </c:pt>
                <c:pt idx="6">
                  <c:v>20/21</c:v>
                </c:pt>
                <c:pt idx="7">
                  <c:v>21/22</c:v>
                </c:pt>
                <c:pt idx="8">
                  <c:v>22/23</c:v>
                </c:pt>
                <c:pt idx="9">
                  <c:v>23/24</c:v>
                </c:pt>
                <c:pt idx="10">
                  <c:v>24/25</c:v>
                </c:pt>
              </c:strCache>
              <c:extLst xmlns:c15="http://schemas.microsoft.com/office/drawing/2012/chart"/>
            </c:strRef>
          </c:cat>
          <c:val>
            <c:numRef>
              <c:f>sorted!$E$33:$O$33</c:f>
              <c:numCache>
                <c:formatCode>_-* #,##0.00\ _€_-;\-* #,##0.00\ _€_-;_-* "-"??\ _€_-;_-@_-</c:formatCode>
                <c:ptCount val="11"/>
                <c:pt idx="0">
                  <c:v>8.2330000000000005</c:v>
                </c:pt>
                <c:pt idx="1">
                  <c:v>1.3140000000000001</c:v>
                </c:pt>
                <c:pt idx="2">
                  <c:v>4.3979999999999997</c:v>
                </c:pt>
                <c:pt idx="3">
                  <c:v>2.1760000000000002</c:v>
                </c:pt>
                <c:pt idx="4">
                  <c:v>25.326000000000001</c:v>
                </c:pt>
                <c:pt idx="5">
                  <c:v>11.062000000000003</c:v>
                </c:pt>
                <c:pt idx="6">
                  <c:v>4.1559999999999988</c:v>
                </c:pt>
                <c:pt idx="7">
                  <c:v>8.1390000000000029</c:v>
                </c:pt>
                <c:pt idx="8">
                  <c:v>4.7410000000000005</c:v>
                </c:pt>
                <c:pt idx="9">
                  <c:v>1.8010000000000004</c:v>
                </c:pt>
                <c:pt idx="10">
                  <c:v>0.94500000000000017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A0DE-47E8-8FE4-677575317C91}"/>
            </c:ext>
          </c:extLst>
        </c:ser>
        <c:ser>
          <c:idx val="7"/>
          <c:order val="7"/>
          <c:tx>
            <c:strRef>
              <c:f>sorted!$B$34</c:f>
              <c:strCache>
                <c:ptCount val="1"/>
                <c:pt idx="0">
                  <c:v>   Μάη 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sorted!$E$26:$O$26</c:f>
              <c:strCache>
                <c:ptCount val="11"/>
                <c:pt idx="0">
                  <c:v>14/15</c:v>
                </c:pt>
                <c:pt idx="1">
                  <c:v>15/16</c:v>
                </c:pt>
                <c:pt idx="2">
                  <c:v>16/17</c:v>
                </c:pt>
                <c:pt idx="3">
                  <c:v>17/18</c:v>
                </c:pt>
                <c:pt idx="4">
                  <c:v>18/19</c:v>
                </c:pt>
                <c:pt idx="5">
                  <c:v>19/20</c:v>
                </c:pt>
                <c:pt idx="6">
                  <c:v>20/21</c:v>
                </c:pt>
                <c:pt idx="7">
                  <c:v>21/22</c:v>
                </c:pt>
                <c:pt idx="8">
                  <c:v>22/23</c:v>
                </c:pt>
                <c:pt idx="9">
                  <c:v>23/24</c:v>
                </c:pt>
                <c:pt idx="10">
                  <c:v>24/25</c:v>
                </c:pt>
              </c:strCache>
              <c:extLst xmlns:c15="http://schemas.microsoft.com/office/drawing/2012/chart"/>
            </c:strRef>
          </c:cat>
          <c:val>
            <c:numRef>
              <c:f>sorted!$E$34:$O$34</c:f>
              <c:numCache>
                <c:formatCode>_-* #,##0.00\ _€_-;\-* #,##0.00\ _€_-;_-* "-"??\ _€_-;_-@_-</c:formatCode>
                <c:ptCount val="11"/>
                <c:pt idx="0">
                  <c:v>3.137</c:v>
                </c:pt>
                <c:pt idx="1">
                  <c:v>0.96099999999999997</c:v>
                </c:pt>
                <c:pt idx="2">
                  <c:v>1.78</c:v>
                </c:pt>
                <c:pt idx="3">
                  <c:v>2.802</c:v>
                </c:pt>
                <c:pt idx="4">
                  <c:v>8.868999999999998</c:v>
                </c:pt>
                <c:pt idx="5">
                  <c:v>7.3170000000000002</c:v>
                </c:pt>
                <c:pt idx="6">
                  <c:v>0.89900000000000024</c:v>
                </c:pt>
                <c:pt idx="7">
                  <c:v>3.4400000000000004</c:v>
                </c:pt>
                <c:pt idx="8">
                  <c:v>2.7279999999999998</c:v>
                </c:pt>
                <c:pt idx="9">
                  <c:v>0.91000000000000036</c:v>
                </c:pt>
                <c:pt idx="10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A0DE-47E8-8FE4-677575317C91}"/>
            </c:ext>
          </c:extLst>
        </c:ser>
        <c:ser>
          <c:idx val="8"/>
          <c:order val="8"/>
          <c:tx>
            <c:strRef>
              <c:f>sorted!$B$35</c:f>
              <c:strCache>
                <c:ptCount val="1"/>
                <c:pt idx="0">
                  <c:v>   Ιούνη 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sorted!$E$26:$O$26</c:f>
              <c:strCache>
                <c:ptCount val="11"/>
                <c:pt idx="0">
                  <c:v>14/15</c:v>
                </c:pt>
                <c:pt idx="1">
                  <c:v>15/16</c:v>
                </c:pt>
                <c:pt idx="2">
                  <c:v>16/17</c:v>
                </c:pt>
                <c:pt idx="3">
                  <c:v>17/18</c:v>
                </c:pt>
                <c:pt idx="4">
                  <c:v>18/19</c:v>
                </c:pt>
                <c:pt idx="5">
                  <c:v>19/20</c:v>
                </c:pt>
                <c:pt idx="6">
                  <c:v>20/21</c:v>
                </c:pt>
                <c:pt idx="7">
                  <c:v>21/22</c:v>
                </c:pt>
                <c:pt idx="8">
                  <c:v>22/23</c:v>
                </c:pt>
                <c:pt idx="9">
                  <c:v>23/24</c:v>
                </c:pt>
                <c:pt idx="10">
                  <c:v>24/25</c:v>
                </c:pt>
              </c:strCache>
              <c:extLst xmlns:c15="http://schemas.microsoft.com/office/drawing/2012/chart"/>
            </c:strRef>
          </c:cat>
          <c:val>
            <c:numRef>
              <c:f>sorted!$E$35:$O$35</c:f>
              <c:numCache>
                <c:formatCode>_-* #,##0.00\ _€_-;\-* #,##0.00\ _€_-;_-* "-"??\ _€_-;_-@_-</c:formatCode>
                <c:ptCount val="11"/>
                <c:pt idx="0">
                  <c:v>0.97599999999999998</c:v>
                </c:pt>
                <c:pt idx="1">
                  <c:v>0.105</c:v>
                </c:pt>
                <c:pt idx="2">
                  <c:v>0.22800000000000001</c:v>
                </c:pt>
                <c:pt idx="3">
                  <c:v>2.0219999999999998</c:v>
                </c:pt>
                <c:pt idx="4">
                  <c:v>6.1989999999999998</c:v>
                </c:pt>
                <c:pt idx="5">
                  <c:v>2.7469999999999999</c:v>
                </c:pt>
                <c:pt idx="6">
                  <c:v>0.192</c:v>
                </c:pt>
                <c:pt idx="7">
                  <c:v>1.2640000000000002</c:v>
                </c:pt>
                <c:pt idx="8">
                  <c:v>0.89100000000000013</c:v>
                </c:pt>
                <c:pt idx="9">
                  <c:v>0.29700000000000004</c:v>
                </c:pt>
                <c:pt idx="10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A0DE-47E8-8FE4-677575317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6137344"/>
        <c:axId val="196139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Οκτώβριος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sorted!$E$26:$O$26</c15:sqref>
                        </c15:formulaRef>
                      </c:ext>
                    </c:extLst>
                    <c:strCache>
                      <c:ptCount val="11"/>
                      <c:pt idx="0">
                        <c:v>14/15</c:v>
                      </c:pt>
                      <c:pt idx="1">
                        <c:v>15/16</c:v>
                      </c:pt>
                      <c:pt idx="2">
                        <c:v>16/17</c:v>
                      </c:pt>
                      <c:pt idx="3">
                        <c:v>17/18</c:v>
                      </c:pt>
                      <c:pt idx="4">
                        <c:v>18/19</c:v>
                      </c:pt>
                      <c:pt idx="5">
                        <c:v>19/20</c:v>
                      </c:pt>
                      <c:pt idx="6">
                        <c:v>20/21</c:v>
                      </c:pt>
                      <c:pt idx="7">
                        <c:v>21/22</c:v>
                      </c:pt>
                      <c:pt idx="8">
                        <c:v>22/23</c:v>
                      </c:pt>
                      <c:pt idx="9">
                        <c:v>23/24</c:v>
                      </c:pt>
                      <c:pt idx="10">
                        <c:v>24/25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sorted!$E$27:$O$27</c15:sqref>
                        </c15:formulaRef>
                      </c:ext>
                    </c:extLst>
                    <c:numCache>
                      <c:formatCode>_-* #,##0.00\ _€_-;\-* #,##0.00\ _€_-;_-* "-"??\ _€_-;_-@_-</c:formatCode>
                      <c:ptCount val="11"/>
                      <c:pt idx="0">
                        <c:v>0.315</c:v>
                      </c:pt>
                      <c:pt idx="1">
                        <c:v>1.024</c:v>
                      </c:pt>
                      <c:pt idx="2">
                        <c:v>0.247</c:v>
                      </c:pt>
                      <c:pt idx="3">
                        <c:v>0.14199999999999999</c:v>
                      </c:pt>
                      <c:pt idx="4">
                        <c:v>0.85799999999999998</c:v>
                      </c:pt>
                      <c:pt idx="5">
                        <c:v>2.4298378274389072</c:v>
                      </c:pt>
                      <c:pt idx="6">
                        <c:v>0.16500000000000001</c:v>
                      </c:pt>
                      <c:pt idx="7">
                        <c:v>8.4000000000000005E-2</c:v>
                      </c:pt>
                      <c:pt idx="8">
                        <c:v>3.9459999999999997</c:v>
                      </c:pt>
                      <c:pt idx="9">
                        <c:v>0.58300000000000018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0DE-47E8-8FE4-677575317C9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sorted!$B$36</c15:sqref>
                        </c15:formulaRef>
                      </c:ext>
                    </c:extLst>
                    <c:strCache>
                      <c:ptCount val="1"/>
                      <c:pt idx="0">
                        <c:v>   Ιούλη 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sorted!$E$26:$O$26</c15:sqref>
                        </c15:formulaRef>
                      </c:ext>
                    </c:extLst>
                    <c:strCache>
                      <c:ptCount val="11"/>
                      <c:pt idx="0">
                        <c:v>14/15</c:v>
                      </c:pt>
                      <c:pt idx="1">
                        <c:v>15/16</c:v>
                      </c:pt>
                      <c:pt idx="2">
                        <c:v>16/17</c:v>
                      </c:pt>
                      <c:pt idx="3">
                        <c:v>17/18</c:v>
                      </c:pt>
                      <c:pt idx="4">
                        <c:v>18/19</c:v>
                      </c:pt>
                      <c:pt idx="5">
                        <c:v>19/20</c:v>
                      </c:pt>
                      <c:pt idx="6">
                        <c:v>20/21</c:v>
                      </c:pt>
                      <c:pt idx="7">
                        <c:v>21/22</c:v>
                      </c:pt>
                      <c:pt idx="8">
                        <c:v>22/23</c:v>
                      </c:pt>
                      <c:pt idx="9">
                        <c:v>23/24</c:v>
                      </c:pt>
                      <c:pt idx="10">
                        <c:v>24/25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sorted!$E$36:$O$36</c15:sqref>
                        </c15:formulaRef>
                      </c:ext>
                    </c:extLst>
                    <c:numCache>
                      <c:formatCode>_-* #,##0.00\ _€_-;\-* #,##0.00\ _€_-;_-* "-"??\ _€_-;_-@_-</c:formatCode>
                      <c:ptCount val="11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0.05</c:v>
                      </c:pt>
                      <c:pt idx="4">
                        <c:v>1.524</c:v>
                      </c:pt>
                      <c:pt idx="5">
                        <c:v>0.86600000000000021</c:v>
                      </c:pt>
                      <c:pt idx="6">
                        <c:v>2.4E-2</c:v>
                      </c:pt>
                      <c:pt idx="7">
                        <c:v>9.2999999999999999E-2</c:v>
                      </c:pt>
                      <c:pt idx="8">
                        <c:v>0</c:v>
                      </c:pt>
                      <c:pt idx="9">
                        <c:v>9.8000000000000004E-2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0DE-47E8-8FE4-677575317C9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sorted!$B$37</c15:sqref>
                        </c15:formulaRef>
                      </c:ext>
                    </c:extLst>
                    <c:strCache>
                      <c:ptCount val="1"/>
                      <c:pt idx="0">
                        <c:v>   Αυγ.-Σεπτ. 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sorted!$E$26:$O$26</c15:sqref>
                        </c15:formulaRef>
                      </c:ext>
                    </c:extLst>
                    <c:strCache>
                      <c:ptCount val="11"/>
                      <c:pt idx="0">
                        <c:v>14/15</c:v>
                      </c:pt>
                      <c:pt idx="1">
                        <c:v>15/16</c:v>
                      </c:pt>
                      <c:pt idx="2">
                        <c:v>16/17</c:v>
                      </c:pt>
                      <c:pt idx="3">
                        <c:v>17/18</c:v>
                      </c:pt>
                      <c:pt idx="4">
                        <c:v>18/19</c:v>
                      </c:pt>
                      <c:pt idx="5">
                        <c:v>19/20</c:v>
                      </c:pt>
                      <c:pt idx="6">
                        <c:v>20/21</c:v>
                      </c:pt>
                      <c:pt idx="7">
                        <c:v>21/22</c:v>
                      </c:pt>
                      <c:pt idx="8">
                        <c:v>22/23</c:v>
                      </c:pt>
                      <c:pt idx="9">
                        <c:v>23/24</c:v>
                      </c:pt>
                      <c:pt idx="10">
                        <c:v>24/25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sorted!$E$37:$O$37</c15:sqref>
                        </c15:formulaRef>
                      </c:ext>
                    </c:extLst>
                    <c:numCache>
                      <c:formatCode>_-* #,##0.00\ _€_-;\-* #,##0.00\ _€_-;_-* "-"??\ _€_-;_-@_-</c:formatCode>
                      <c:ptCount val="11"/>
                      <c:pt idx="0">
                        <c:v>7.0000000000000001E-3</c:v>
                      </c:pt>
                      <c:pt idx="1">
                        <c:v>6.0000000000000001E-3</c:v>
                      </c:pt>
                      <c:pt idx="2">
                        <c:v>0</c:v>
                      </c:pt>
                      <c:pt idx="3">
                        <c:v>7.6999999999999999E-2</c:v>
                      </c:pt>
                      <c:pt idx="4">
                        <c:v>0.54209980586723205</c:v>
                      </c:pt>
                      <c:pt idx="5">
                        <c:v>0.161</c:v>
                      </c:pt>
                      <c:pt idx="6">
                        <c:v>3.5000000000000003E-2</c:v>
                      </c:pt>
                      <c:pt idx="7">
                        <c:v>3.4999999999999996E-2</c:v>
                      </c:pt>
                      <c:pt idx="8">
                        <c:v>0.186</c:v>
                      </c:pt>
                      <c:pt idx="9">
                        <c:v>0.20799999999999999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0DE-47E8-8FE4-677575317C91}"/>
                  </c:ext>
                </c:extLst>
              </c15:ser>
            </c15:filteredBarSeries>
          </c:ext>
        </c:extLst>
      </c:barChart>
      <c:catAx>
        <c:axId val="19613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400" b="1" baseline="0"/>
                  <a:t>Περίοδος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Y"/>
          </a:p>
        </c:txPr>
        <c:crossAx val="196139264"/>
        <c:crosses val="autoZero"/>
        <c:auto val="1"/>
        <c:lblAlgn val="ctr"/>
        <c:lblOffset val="100"/>
        <c:noMultiLvlLbl val="0"/>
      </c:catAx>
      <c:valAx>
        <c:axId val="19613926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400" b="1" baseline="0"/>
                  <a:t>Εκατ.  Κυβ. μέτρα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Y"/>
          </a:p>
        </c:txPr>
        <c:crossAx val="19613734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158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r"/>
      <c:layout>
        <c:manualLayout>
          <c:xMode val="edge"/>
          <c:yMode val="edge"/>
          <c:x val="0.84143087833258279"/>
          <c:y val="0.12082188255879779"/>
          <c:w val="9.3866637554187879E-2"/>
          <c:h val="0.22113392688659012"/>
        </c:manualLayout>
      </c:layout>
      <c:overlay val="0"/>
      <c:spPr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Y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</xdr:colOff>
      <xdr:row>1</xdr:row>
      <xdr:rowOff>7620</xdr:rowOff>
    </xdr:from>
    <xdr:to>
      <xdr:col>19</xdr:col>
      <xdr:colOff>142874</xdr:colOff>
      <xdr:row>36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1F09C4-19A3-4036-8933-0BDA043CE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95249</xdr:rowOff>
    </xdr:from>
    <xdr:to>
      <xdr:col>14</xdr:col>
      <xdr:colOff>47624</xdr:colOff>
      <xdr:row>38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E1263D-2120-47E9-9C5D-909E35306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152400</xdr:rowOff>
    </xdr:from>
    <xdr:to>
      <xdr:col>19</xdr:col>
      <xdr:colOff>9525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E37ED1-AE21-4AF6-8F55-7EF142DF7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42252</xdr:colOff>
      <xdr:row>1</xdr:row>
      <xdr:rowOff>150446</xdr:rowOff>
    </xdr:from>
    <xdr:to>
      <xdr:col>12</xdr:col>
      <xdr:colOff>1174750</xdr:colOff>
      <xdr:row>7</xdr:row>
      <xdr:rowOff>106729</xdr:rowOff>
    </xdr:to>
    <xdr:pic>
      <xdr:nvPicPr>
        <xdr:cNvPr id="2" name="Picture 1" descr="New-Logo-TAY-(Header)-gr_low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377" y="309196"/>
          <a:ext cx="12895873" cy="1400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zoomScaleNormal="100" zoomScaleSheetLayoutView="100" workbookViewId="0">
      <selection activeCell="T13" sqref="T13"/>
    </sheetView>
  </sheetViews>
  <sheetFormatPr defaultRowHeight="12.75" x14ac:dyDescent="0.2"/>
  <cols>
    <col min="2" max="4" width="0" hidden="1" customWidth="1"/>
  </cols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>
      <selection activeCell="P12" sqref="P12"/>
    </sheetView>
  </sheetViews>
  <sheetFormatPr defaultRowHeight="12.75" x14ac:dyDescent="0.2"/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0" workbookViewId="0">
      <selection activeCell="U1" sqref="U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83"/>
  <sheetViews>
    <sheetView tabSelected="1" zoomScale="60" zoomScaleNormal="60" workbookViewId="0">
      <selection activeCell="B17" sqref="B17:D17"/>
    </sheetView>
  </sheetViews>
  <sheetFormatPr defaultColWidth="9.28515625" defaultRowHeight="32.25" customHeight="1" x14ac:dyDescent="0.3"/>
  <cols>
    <col min="1" max="1" width="9.28515625" customWidth="1"/>
    <col min="2" max="2" width="20.42578125" style="1" customWidth="1"/>
    <col min="3" max="3" width="14.42578125" style="1" customWidth="1"/>
    <col min="4" max="5" width="15.7109375" style="1" customWidth="1"/>
    <col min="6" max="6" width="14.140625" style="1" customWidth="1"/>
    <col min="7" max="7" width="15.140625" style="1" customWidth="1"/>
    <col min="8" max="9" width="15.42578125" style="1" customWidth="1"/>
    <col min="10" max="10" width="16" style="1" customWidth="1"/>
    <col min="11" max="11" width="15.28515625" style="1" customWidth="1"/>
    <col min="12" max="12" width="18.5703125" style="1" customWidth="1"/>
    <col min="13" max="13" width="19.42578125" style="1" customWidth="1"/>
    <col min="14" max="14" width="13.42578125" style="1" customWidth="1"/>
    <col min="15" max="15" width="9.42578125" style="1" bestFit="1" customWidth="1"/>
    <col min="16" max="16" width="9.28515625" style="1"/>
    <col min="17" max="17" width="10.85546875" style="1" bestFit="1" customWidth="1"/>
    <col min="18" max="18" width="10" style="1" bestFit="1" customWidth="1"/>
    <col min="19" max="19" width="14.140625" style="1" bestFit="1" customWidth="1"/>
    <col min="20" max="16384" width="9.28515625" style="1"/>
  </cols>
  <sheetData>
    <row r="1" spans="2:19" ht="12.75" customHeight="1" x14ac:dyDescent="0.3"/>
    <row r="2" spans="2:19" ht="16.5" x14ac:dyDescent="0.3">
      <c r="B2" s="34"/>
      <c r="C2" s="34"/>
      <c r="D2" s="34"/>
    </row>
    <row r="3" spans="2:19" ht="16.5" x14ac:dyDescent="0.3">
      <c r="B3" s="34"/>
      <c r="C3" s="34"/>
      <c r="D3" s="34"/>
    </row>
    <row r="4" spans="2:19" ht="16.5" x14ac:dyDescent="0.3">
      <c r="B4" s="34"/>
      <c r="C4" s="34"/>
      <c r="D4" s="34"/>
    </row>
    <row r="5" spans="2:19" ht="32.25" customHeight="1" x14ac:dyDescent="0.3">
      <c r="B5" s="34"/>
      <c r="C5" s="34"/>
      <c r="D5" s="34"/>
    </row>
    <row r="6" spans="2:19" ht="16.5" x14ac:dyDescent="0.3">
      <c r="B6" s="34"/>
      <c r="C6" s="34"/>
      <c r="D6" s="34"/>
    </row>
    <row r="7" spans="2:19" ht="16.5" x14ac:dyDescent="0.3">
      <c r="B7" s="34"/>
      <c r="C7" s="34"/>
      <c r="D7" s="34"/>
    </row>
    <row r="8" spans="2:19" ht="16.5" x14ac:dyDescent="0.3">
      <c r="C8" s="37"/>
      <c r="D8" s="37"/>
      <c r="E8" s="35"/>
      <c r="F8" s="35"/>
      <c r="G8" s="35"/>
      <c r="H8" s="38"/>
      <c r="I8" s="38"/>
      <c r="J8" s="38"/>
      <c r="K8" s="35"/>
      <c r="L8" s="35"/>
      <c r="M8" s="35"/>
    </row>
    <row r="9" spans="2:19" ht="20.25" x14ac:dyDescent="0.3">
      <c r="B9" s="36" t="s">
        <v>70</v>
      </c>
      <c r="C9" s="37"/>
      <c r="D9" s="37"/>
      <c r="E9" s="39"/>
      <c r="F9" s="37"/>
      <c r="G9" s="37"/>
      <c r="H9" s="35"/>
      <c r="I9" s="35"/>
      <c r="J9" s="35"/>
    </row>
    <row r="10" spans="2:19" ht="17.25" thickBot="1" x14ac:dyDescent="0.35">
      <c r="C10" s="37"/>
      <c r="D10" s="37"/>
      <c r="E10" s="39"/>
      <c r="F10" s="37"/>
      <c r="G10" s="37"/>
      <c r="H10" s="35"/>
      <c r="I10" s="35"/>
      <c r="J10" s="35"/>
      <c r="L10" s="218">
        <v>45772</v>
      </c>
      <c r="M10" s="219"/>
      <c r="S10" s="68"/>
    </row>
    <row r="11" spans="2:19" ht="19.5" thickTop="1" x14ac:dyDescent="0.3">
      <c r="B11" s="2"/>
      <c r="C11" s="3"/>
      <c r="D11" s="3"/>
      <c r="E11" s="4"/>
      <c r="F11" s="220" t="s">
        <v>65</v>
      </c>
      <c r="G11" s="221"/>
      <c r="H11" s="222" t="s">
        <v>0</v>
      </c>
      <c r="I11" s="222"/>
      <c r="J11" s="222"/>
      <c r="K11" s="223"/>
      <c r="L11" s="69" t="s">
        <v>1</v>
      </c>
      <c r="M11" s="70"/>
    </row>
    <row r="12" spans="2:19" ht="18.75" x14ac:dyDescent="0.3">
      <c r="B12" s="5"/>
      <c r="C12" s="169"/>
      <c r="D12" s="169"/>
      <c r="E12" s="71" t="s">
        <v>2</v>
      </c>
      <c r="F12" s="224" t="s">
        <v>66</v>
      </c>
      <c r="G12" s="225"/>
      <c r="H12" s="226" t="s">
        <v>3</v>
      </c>
      <c r="I12" s="227"/>
      <c r="J12" s="226" t="s">
        <v>4</v>
      </c>
      <c r="K12" s="227"/>
      <c r="L12" s="170" t="s">
        <v>5</v>
      </c>
      <c r="M12" s="6"/>
    </row>
    <row r="13" spans="2:19" ht="20.25" x14ac:dyDescent="0.3">
      <c r="B13" s="209" t="s">
        <v>6</v>
      </c>
      <c r="C13" s="210"/>
      <c r="D13" s="211"/>
      <c r="E13" s="71" t="s">
        <v>7</v>
      </c>
      <c r="F13" s="72" t="s">
        <v>67</v>
      </c>
      <c r="G13" s="7" t="s">
        <v>8</v>
      </c>
      <c r="H13" s="73"/>
      <c r="I13" s="7" t="s">
        <v>9</v>
      </c>
      <c r="J13" s="8"/>
      <c r="K13" s="7" t="s">
        <v>9</v>
      </c>
      <c r="L13" s="171"/>
      <c r="M13" s="6"/>
    </row>
    <row r="14" spans="2:19" ht="20.25" x14ac:dyDescent="0.3">
      <c r="B14" s="5"/>
      <c r="C14" s="169"/>
      <c r="D14" s="169"/>
      <c r="E14" s="9"/>
      <c r="F14" s="74" t="s">
        <v>105</v>
      </c>
      <c r="G14" s="7" t="s">
        <v>68</v>
      </c>
      <c r="H14" s="8" t="s">
        <v>10</v>
      </c>
      <c r="I14" s="7" t="s">
        <v>11</v>
      </c>
      <c r="J14" s="8" t="s">
        <v>12</v>
      </c>
      <c r="K14" s="7" t="s">
        <v>11</v>
      </c>
      <c r="L14" s="75">
        <v>2024</v>
      </c>
      <c r="M14" s="10"/>
    </row>
    <row r="15" spans="2:19" ht="21" thickBot="1" x14ac:dyDescent="0.35">
      <c r="B15" s="11"/>
      <c r="C15" s="12"/>
      <c r="D15" s="12"/>
      <c r="E15" s="13" t="s">
        <v>12</v>
      </c>
      <c r="F15" s="76" t="s">
        <v>12</v>
      </c>
      <c r="G15" s="77">
        <v>2024</v>
      </c>
      <c r="H15" s="78"/>
      <c r="I15" s="14" t="s">
        <v>13</v>
      </c>
      <c r="J15" s="78"/>
      <c r="K15" s="14" t="s">
        <v>13</v>
      </c>
      <c r="L15" s="79" t="s">
        <v>12</v>
      </c>
      <c r="M15" s="80" t="s">
        <v>14</v>
      </c>
      <c r="O15" s="15"/>
    </row>
    <row r="16" spans="2:19" ht="24" customHeight="1" thickTop="1" x14ac:dyDescent="0.3">
      <c r="B16" s="212" t="s">
        <v>15</v>
      </c>
      <c r="C16" s="213"/>
      <c r="D16" s="214"/>
      <c r="E16" s="81"/>
      <c r="F16" s="82"/>
      <c r="G16" s="83"/>
      <c r="H16" s="84"/>
      <c r="I16" s="85"/>
      <c r="J16" s="86"/>
      <c r="K16" s="87"/>
      <c r="L16" s="88"/>
      <c r="M16" s="89"/>
      <c r="O16" s="15"/>
    </row>
    <row r="17" spans="2:48" ht="33" customHeight="1" x14ac:dyDescent="0.35">
      <c r="B17" s="203" t="s">
        <v>16</v>
      </c>
      <c r="C17" s="204"/>
      <c r="D17" s="205"/>
      <c r="E17" s="16">
        <v>115</v>
      </c>
      <c r="F17" s="17">
        <v>2E-3</v>
      </c>
      <c r="G17" s="90">
        <v>5.3120000000000003</v>
      </c>
      <c r="H17" s="91">
        <v>21.94</v>
      </c>
      <c r="I17" s="18">
        <v>19.07826086956522</v>
      </c>
      <c r="J17" s="19">
        <v>44.603999999999999</v>
      </c>
      <c r="K17" s="20">
        <v>38.786086956521736</v>
      </c>
      <c r="L17" s="21">
        <v>48.003999999999998</v>
      </c>
      <c r="M17" s="92" t="s">
        <v>86</v>
      </c>
      <c r="O17" s="15"/>
    </row>
    <row r="18" spans="2:48" ht="33" customHeight="1" x14ac:dyDescent="0.35">
      <c r="B18" s="192" t="s">
        <v>17</v>
      </c>
      <c r="C18" s="187"/>
      <c r="D18" s="188"/>
      <c r="E18" s="22">
        <v>17.100000000000001</v>
      </c>
      <c r="F18" s="23">
        <v>1E-3</v>
      </c>
      <c r="G18" s="93">
        <v>1.2990000000000004</v>
      </c>
      <c r="H18" s="94">
        <v>4.4649999999999999</v>
      </c>
      <c r="I18" s="24">
        <v>26.111111111111107</v>
      </c>
      <c r="J18" s="25">
        <v>5.1130000000000004</v>
      </c>
      <c r="K18" s="26">
        <v>29.900584795321638</v>
      </c>
      <c r="L18" s="21">
        <v>5.1840000000000002</v>
      </c>
      <c r="M18" s="92" t="s">
        <v>87</v>
      </c>
      <c r="N18" s="27"/>
      <c r="O18" s="15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2:48" ht="33" customHeight="1" x14ac:dyDescent="0.35">
      <c r="B19" s="192" t="s">
        <v>18</v>
      </c>
      <c r="C19" s="187"/>
      <c r="D19" s="188"/>
      <c r="E19" s="22">
        <v>13.85</v>
      </c>
      <c r="F19" s="23">
        <v>0</v>
      </c>
      <c r="G19" s="93">
        <v>0.18400000000000005</v>
      </c>
      <c r="H19" s="94">
        <v>3.2269999999999999</v>
      </c>
      <c r="I19" s="24">
        <v>23.299638989169676</v>
      </c>
      <c r="J19" s="25">
        <v>8.7040000000000006</v>
      </c>
      <c r="K19" s="26">
        <v>62.844765342960294</v>
      </c>
      <c r="L19" s="21">
        <v>8.73</v>
      </c>
      <c r="M19" s="92" t="s">
        <v>88</v>
      </c>
      <c r="N19" s="27"/>
      <c r="O19" s="15"/>
    </row>
    <row r="20" spans="2:48" ht="33" customHeight="1" x14ac:dyDescent="0.35">
      <c r="B20" s="192" t="s">
        <v>19</v>
      </c>
      <c r="C20" s="187"/>
      <c r="D20" s="188"/>
      <c r="E20" s="22">
        <v>15.5</v>
      </c>
      <c r="F20" s="23">
        <v>1E-3</v>
      </c>
      <c r="G20" s="93">
        <v>0.51700000000000002</v>
      </c>
      <c r="H20" s="94">
        <v>5.79</v>
      </c>
      <c r="I20" s="24">
        <v>37.354838709677416</v>
      </c>
      <c r="J20" s="25">
        <v>6.2080000000000002</v>
      </c>
      <c r="K20" s="26">
        <v>40.051612903225809</v>
      </c>
      <c r="L20" s="21">
        <v>6.7939999999999996</v>
      </c>
      <c r="M20" s="92" t="s">
        <v>89</v>
      </c>
      <c r="O20" s="15"/>
    </row>
    <row r="21" spans="2:48" ht="33" customHeight="1" x14ac:dyDescent="0.35">
      <c r="B21" s="192" t="s">
        <v>20</v>
      </c>
      <c r="C21" s="187"/>
      <c r="D21" s="188"/>
      <c r="E21" s="22">
        <v>13.5</v>
      </c>
      <c r="F21" s="23">
        <v>0</v>
      </c>
      <c r="G21" s="93">
        <v>2.5700000000000003</v>
      </c>
      <c r="H21" s="94">
        <v>3.3540000000000001</v>
      </c>
      <c r="I21" s="24">
        <v>24.844444444444445</v>
      </c>
      <c r="J21" s="25">
        <v>6.444</v>
      </c>
      <c r="K21" s="26">
        <v>47.733333333333334</v>
      </c>
      <c r="L21" s="21">
        <v>6.8559999999999999</v>
      </c>
      <c r="M21" s="92" t="s">
        <v>90</v>
      </c>
      <c r="O21" s="15"/>
    </row>
    <row r="22" spans="2:48" ht="33" customHeight="1" x14ac:dyDescent="0.35">
      <c r="B22" s="192" t="s">
        <v>21</v>
      </c>
      <c r="C22" s="187"/>
      <c r="D22" s="188"/>
      <c r="E22" s="22">
        <v>4.3</v>
      </c>
      <c r="F22" s="23">
        <v>6.0000000000000001E-3</v>
      </c>
      <c r="G22" s="93">
        <v>2.6560000000000001</v>
      </c>
      <c r="H22" s="94">
        <v>2.6379999999999999</v>
      </c>
      <c r="I22" s="24">
        <v>61.348837209302317</v>
      </c>
      <c r="J22" s="172">
        <v>2.2189999999999999</v>
      </c>
      <c r="K22" s="26">
        <v>51.604651162790695</v>
      </c>
      <c r="L22" s="21">
        <v>3.52</v>
      </c>
      <c r="M22" s="92" t="s">
        <v>91</v>
      </c>
      <c r="O22" s="15"/>
    </row>
    <row r="23" spans="2:48" ht="33" customHeight="1" x14ac:dyDescent="0.35">
      <c r="B23" s="192" t="s">
        <v>22</v>
      </c>
      <c r="C23" s="187"/>
      <c r="D23" s="188"/>
      <c r="E23" s="22">
        <v>3.4</v>
      </c>
      <c r="F23" s="23">
        <v>0</v>
      </c>
      <c r="G23" s="93">
        <v>0.8650000000000001</v>
      </c>
      <c r="H23" s="94">
        <v>1.2669999999999999</v>
      </c>
      <c r="I23" s="24">
        <v>37.264705882352942</v>
      </c>
      <c r="J23" s="25">
        <v>1.3420000000000001</v>
      </c>
      <c r="K23" s="26">
        <v>39.470588235294116</v>
      </c>
      <c r="L23" s="21">
        <v>1.403</v>
      </c>
      <c r="M23" s="92" t="s">
        <v>92</v>
      </c>
      <c r="O23" s="15"/>
    </row>
    <row r="24" spans="2:48" ht="33.950000000000003" customHeight="1" thickBot="1" x14ac:dyDescent="0.4">
      <c r="B24" s="215" t="s">
        <v>23</v>
      </c>
      <c r="C24" s="216"/>
      <c r="D24" s="217"/>
      <c r="E24" s="95">
        <v>6.8</v>
      </c>
      <c r="F24" s="96">
        <v>0</v>
      </c>
      <c r="G24" s="97">
        <v>0</v>
      </c>
      <c r="H24" s="98">
        <v>1.026</v>
      </c>
      <c r="I24" s="99">
        <v>15.088235294117647</v>
      </c>
      <c r="J24" s="100">
        <v>3.5449999999999999</v>
      </c>
      <c r="K24" s="101">
        <v>52.132352941176471</v>
      </c>
      <c r="L24" s="21">
        <v>3.831</v>
      </c>
      <c r="M24" s="102" t="s">
        <v>87</v>
      </c>
      <c r="N24" s="27"/>
    </row>
    <row r="25" spans="2:48" ht="23.25" customHeight="1" thickBot="1" x14ac:dyDescent="0.35">
      <c r="B25" s="193" t="s">
        <v>24</v>
      </c>
      <c r="C25" s="194"/>
      <c r="D25" s="195"/>
      <c r="E25" s="103">
        <v>189.45000000000002</v>
      </c>
      <c r="F25" s="104">
        <v>0.01</v>
      </c>
      <c r="G25" s="105">
        <v>13.403000000000002</v>
      </c>
      <c r="H25" s="106">
        <v>43.707000000000008</v>
      </c>
      <c r="I25" s="107">
        <v>23.070467141726052</v>
      </c>
      <c r="J25" s="108">
        <v>78.179000000000002</v>
      </c>
      <c r="K25" s="107">
        <v>41.266297176035891</v>
      </c>
      <c r="L25" s="109">
        <v>82.507000000000005</v>
      </c>
      <c r="M25" s="110" t="s">
        <v>93</v>
      </c>
      <c r="O25" s="15"/>
    </row>
    <row r="26" spans="2:48" ht="19.5" customHeight="1" x14ac:dyDescent="0.3">
      <c r="B26" s="206" t="s">
        <v>44</v>
      </c>
      <c r="C26" s="207"/>
      <c r="D26" s="208"/>
      <c r="E26" s="16"/>
      <c r="F26" s="17"/>
      <c r="G26" s="90"/>
      <c r="H26" s="91"/>
      <c r="I26" s="18"/>
      <c r="J26" s="19"/>
      <c r="K26" s="20"/>
      <c r="L26" s="21"/>
      <c r="M26" s="40"/>
      <c r="O26" s="15"/>
    </row>
    <row r="27" spans="2:48" ht="33" customHeight="1" x14ac:dyDescent="0.35">
      <c r="B27" s="192" t="s">
        <v>25</v>
      </c>
      <c r="C27" s="187"/>
      <c r="D27" s="188"/>
      <c r="E27" s="22">
        <v>52.375</v>
      </c>
      <c r="F27" s="23">
        <v>0</v>
      </c>
      <c r="G27" s="93">
        <v>1.163</v>
      </c>
      <c r="H27" s="94">
        <v>12.45</v>
      </c>
      <c r="I27" s="24">
        <v>23.7708830548926</v>
      </c>
      <c r="J27" s="25">
        <v>27.689</v>
      </c>
      <c r="K27" s="26">
        <v>52.866825775656324</v>
      </c>
      <c r="L27" s="28">
        <v>29.838000000000001</v>
      </c>
      <c r="M27" s="92" t="s">
        <v>73</v>
      </c>
      <c r="N27" s="29"/>
      <c r="O27" s="15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</row>
    <row r="28" spans="2:48" ht="33" customHeight="1" x14ac:dyDescent="0.35">
      <c r="B28" s="192" t="s">
        <v>26</v>
      </c>
      <c r="C28" s="187"/>
      <c r="D28" s="188"/>
      <c r="E28" s="22">
        <v>17.167999999999999</v>
      </c>
      <c r="F28" s="23">
        <v>0</v>
      </c>
      <c r="G28" s="93">
        <v>0.8640000000000001</v>
      </c>
      <c r="H28" s="94">
        <v>4.2969999999999997</v>
      </c>
      <c r="I28" s="24">
        <v>25.029123951537745</v>
      </c>
      <c r="J28" s="25">
        <v>9.2370000000000001</v>
      </c>
      <c r="K28" s="26">
        <v>53.803588070829456</v>
      </c>
      <c r="L28" s="28">
        <v>9.6470000000000002</v>
      </c>
      <c r="M28" s="92" t="s">
        <v>94</v>
      </c>
      <c r="N28" s="27"/>
      <c r="O28" s="15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</row>
    <row r="29" spans="2:48" ht="33" customHeight="1" thickBot="1" x14ac:dyDescent="0.4">
      <c r="B29" s="192" t="s">
        <v>27</v>
      </c>
      <c r="C29" s="187"/>
      <c r="D29" s="188"/>
      <c r="E29" s="22">
        <v>2.1800000000000002</v>
      </c>
      <c r="F29" s="23">
        <v>0</v>
      </c>
      <c r="G29" s="93">
        <v>0.19900000000000001</v>
      </c>
      <c r="H29" s="94">
        <v>0</v>
      </c>
      <c r="I29" s="24">
        <v>0</v>
      </c>
      <c r="J29" s="25">
        <v>1.1279999999999999</v>
      </c>
      <c r="K29" s="26">
        <v>51.743119266055039</v>
      </c>
      <c r="L29" s="28">
        <v>1.2230000000000001</v>
      </c>
      <c r="M29" s="102" t="s">
        <v>93</v>
      </c>
      <c r="O29" s="15"/>
    </row>
    <row r="30" spans="2:48" ht="23.25" customHeight="1" thickBot="1" x14ac:dyDescent="0.35">
      <c r="B30" s="193" t="s">
        <v>24</v>
      </c>
      <c r="C30" s="194"/>
      <c r="D30" s="195"/>
      <c r="E30" s="103">
        <v>71.723000000000013</v>
      </c>
      <c r="F30" s="104">
        <v>0</v>
      </c>
      <c r="G30" s="111">
        <v>2.226</v>
      </c>
      <c r="H30" s="106">
        <v>16.747</v>
      </c>
      <c r="I30" s="107">
        <v>23.349553141948881</v>
      </c>
      <c r="J30" s="108">
        <v>38.054000000000002</v>
      </c>
      <c r="K30" s="107">
        <v>53.05689946042412</v>
      </c>
      <c r="L30" s="109">
        <v>40.659999999999997</v>
      </c>
      <c r="M30" s="110" t="s">
        <v>86</v>
      </c>
      <c r="O30" s="15"/>
    </row>
    <row r="31" spans="2:48" ht="25.5" customHeight="1" x14ac:dyDescent="0.3">
      <c r="B31" s="206" t="s">
        <v>45</v>
      </c>
      <c r="C31" s="207"/>
      <c r="D31" s="208"/>
      <c r="E31" s="22"/>
      <c r="F31" s="23"/>
      <c r="G31" s="93"/>
      <c r="H31" s="94"/>
      <c r="I31" s="24"/>
      <c r="J31" s="25"/>
      <c r="K31" s="26"/>
      <c r="L31" s="28"/>
      <c r="M31" s="41"/>
      <c r="N31" s="27"/>
      <c r="O31" s="15"/>
      <c r="P31" s="29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</row>
    <row r="32" spans="2:48" ht="33" customHeight="1" x14ac:dyDescent="0.35">
      <c r="B32" s="192" t="s">
        <v>28</v>
      </c>
      <c r="C32" s="187"/>
      <c r="D32" s="188"/>
      <c r="E32" s="22">
        <v>24</v>
      </c>
      <c r="F32" s="23">
        <v>0</v>
      </c>
      <c r="G32" s="93">
        <v>1.0100000000000002</v>
      </c>
      <c r="H32" s="94">
        <v>5.7110000000000003</v>
      </c>
      <c r="I32" s="24">
        <v>23.795833333333334</v>
      </c>
      <c r="J32" s="25">
        <v>12.63</v>
      </c>
      <c r="K32" s="26">
        <v>52.625</v>
      </c>
      <c r="L32" s="28">
        <v>13.162000000000001</v>
      </c>
      <c r="M32" s="92" t="s">
        <v>95</v>
      </c>
      <c r="N32" s="27"/>
      <c r="O32" s="15"/>
      <c r="P32" s="29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</row>
    <row r="33" spans="2:38" ht="33" customHeight="1" x14ac:dyDescent="0.35">
      <c r="B33" s="192" t="s">
        <v>29</v>
      </c>
      <c r="C33" s="187"/>
      <c r="D33" s="188"/>
      <c r="E33" s="112">
        <v>0.99</v>
      </c>
      <c r="F33" s="23">
        <v>0</v>
      </c>
      <c r="G33" s="93">
        <v>0.26200000000000001</v>
      </c>
      <c r="H33" s="94">
        <v>0.38</v>
      </c>
      <c r="I33" s="24">
        <v>38.383838383838388</v>
      </c>
      <c r="J33" s="25">
        <v>0.248</v>
      </c>
      <c r="K33" s="26">
        <v>25.050505050505052</v>
      </c>
      <c r="L33" s="28">
        <v>0.30299999999999999</v>
      </c>
      <c r="M33" s="92" t="s">
        <v>92</v>
      </c>
      <c r="O33" s="15"/>
    </row>
    <row r="34" spans="2:38" ht="33" customHeight="1" x14ac:dyDescent="0.35">
      <c r="B34" s="192" t="s">
        <v>30</v>
      </c>
      <c r="C34" s="187"/>
      <c r="D34" s="188"/>
      <c r="E34" s="112">
        <v>0.86</v>
      </c>
      <c r="F34" s="23">
        <v>0</v>
      </c>
      <c r="G34" s="93">
        <v>0.23800000000000004</v>
      </c>
      <c r="H34" s="94">
        <v>0.377</v>
      </c>
      <c r="I34" s="24">
        <v>43.837209302325583</v>
      </c>
      <c r="J34" s="25">
        <v>0.70099999999999996</v>
      </c>
      <c r="K34" s="26">
        <v>81.511627906976742</v>
      </c>
      <c r="L34" s="28">
        <v>0.72899999999999998</v>
      </c>
      <c r="M34" s="92" t="s">
        <v>92</v>
      </c>
      <c r="N34" s="27"/>
      <c r="O34" s="15"/>
      <c r="P34" s="27"/>
      <c r="Q34" s="27"/>
      <c r="R34" s="27"/>
    </row>
    <row r="35" spans="2:38" ht="33" customHeight="1" thickBot="1" x14ac:dyDescent="0.4">
      <c r="B35" s="192" t="s">
        <v>31</v>
      </c>
      <c r="C35" s="187"/>
      <c r="D35" s="188"/>
      <c r="E35" s="113">
        <v>0.29799999999999999</v>
      </c>
      <c r="F35" s="23">
        <v>0</v>
      </c>
      <c r="G35" s="93">
        <v>0.12800000000000003</v>
      </c>
      <c r="H35" s="94">
        <v>0.17649999999999999</v>
      </c>
      <c r="I35" s="24">
        <v>59.228187919463082</v>
      </c>
      <c r="J35" s="25">
        <v>0.23100000000000001</v>
      </c>
      <c r="K35" s="26">
        <v>77.516778523489933</v>
      </c>
      <c r="L35" s="28">
        <v>0.218</v>
      </c>
      <c r="M35" s="102" t="s">
        <v>96</v>
      </c>
      <c r="O35" s="15"/>
      <c r="Q35" s="30"/>
    </row>
    <row r="36" spans="2:38" ht="23.25" customHeight="1" thickBot="1" x14ac:dyDescent="0.35">
      <c r="B36" s="193" t="s">
        <v>24</v>
      </c>
      <c r="C36" s="194"/>
      <c r="D36" s="195"/>
      <c r="E36" s="103">
        <v>26.147999999999996</v>
      </c>
      <c r="F36" s="104">
        <v>0</v>
      </c>
      <c r="G36" s="111">
        <v>1.6380000000000003</v>
      </c>
      <c r="H36" s="106">
        <v>6.6444999999999999</v>
      </c>
      <c r="I36" s="107">
        <v>25.411121309469181</v>
      </c>
      <c r="J36" s="108">
        <v>13.81</v>
      </c>
      <c r="K36" s="107">
        <v>52.814746825761063</v>
      </c>
      <c r="L36" s="109">
        <v>14.385</v>
      </c>
      <c r="M36" s="110" t="s">
        <v>95</v>
      </c>
      <c r="O36" s="15"/>
    </row>
    <row r="37" spans="2:38" ht="23.25" customHeight="1" x14ac:dyDescent="0.3">
      <c r="B37" s="206" t="s">
        <v>46</v>
      </c>
      <c r="C37" s="207"/>
      <c r="D37" s="208"/>
      <c r="E37" s="114"/>
      <c r="F37" s="115"/>
      <c r="G37" s="116"/>
      <c r="H37" s="117"/>
      <c r="I37" s="118"/>
      <c r="J37" s="119"/>
      <c r="K37" s="120"/>
      <c r="L37" s="28"/>
      <c r="M37" s="41"/>
    </row>
    <row r="38" spans="2:38" ht="33" customHeight="1" x14ac:dyDescent="0.35">
      <c r="B38" s="203" t="s">
        <v>32</v>
      </c>
      <c r="C38" s="204"/>
      <c r="D38" s="205"/>
      <c r="E38" s="16">
        <v>1.69</v>
      </c>
      <c r="F38" s="17">
        <v>0</v>
      </c>
      <c r="G38" s="90">
        <v>2E-3</v>
      </c>
      <c r="H38" s="91">
        <v>4.7E-2</v>
      </c>
      <c r="I38" s="18">
        <v>2.7810650887573964</v>
      </c>
      <c r="J38" s="19">
        <v>0.59499999999999997</v>
      </c>
      <c r="K38" s="20">
        <v>35.207100591715978</v>
      </c>
      <c r="L38" s="28">
        <v>0.70699999999999996</v>
      </c>
      <c r="M38" s="92" t="s">
        <v>97</v>
      </c>
      <c r="N38" s="27"/>
      <c r="O38" s="15"/>
      <c r="P38" s="27"/>
      <c r="Q38" s="27"/>
      <c r="R38" s="27"/>
    </row>
    <row r="39" spans="2:38" ht="33" customHeight="1" x14ac:dyDescent="0.35">
      <c r="B39" s="192" t="s">
        <v>33</v>
      </c>
      <c r="C39" s="187"/>
      <c r="D39" s="188"/>
      <c r="E39" s="22">
        <v>1.43</v>
      </c>
      <c r="F39" s="23">
        <v>0</v>
      </c>
      <c r="G39" s="93">
        <v>0.157</v>
      </c>
      <c r="H39" s="94">
        <v>0.314</v>
      </c>
      <c r="I39" s="24">
        <v>21.95804195804196</v>
      </c>
      <c r="J39" s="25">
        <v>0.85199999999999998</v>
      </c>
      <c r="K39" s="26">
        <v>59.580419580419587</v>
      </c>
      <c r="L39" s="28">
        <v>0.9</v>
      </c>
      <c r="M39" s="92" t="s">
        <v>98</v>
      </c>
      <c r="N39" s="27"/>
      <c r="O39" s="15"/>
      <c r="P39" s="27"/>
      <c r="Q39" s="121"/>
      <c r="R39" s="27"/>
    </row>
    <row r="40" spans="2:38" ht="33" customHeight="1" thickBot="1" x14ac:dyDescent="0.4">
      <c r="B40" s="192" t="s">
        <v>34</v>
      </c>
      <c r="C40" s="187"/>
      <c r="D40" s="188"/>
      <c r="E40" s="113">
        <v>0.36299999999999999</v>
      </c>
      <c r="F40" s="23">
        <v>0</v>
      </c>
      <c r="G40" s="93">
        <v>0.29100000000000004</v>
      </c>
      <c r="H40" s="94">
        <v>0.314</v>
      </c>
      <c r="I40" s="24">
        <v>86.501377410468322</v>
      </c>
      <c r="J40" s="25">
        <v>0.35599999999999998</v>
      </c>
      <c r="K40" s="26">
        <v>98.071625344352626</v>
      </c>
      <c r="L40" s="122">
        <v>0.36299999999999999</v>
      </c>
      <c r="M40" s="102" t="s">
        <v>99</v>
      </c>
    </row>
    <row r="41" spans="2:38" ht="30" customHeight="1" thickBot="1" x14ac:dyDescent="0.35">
      <c r="B41" s="193" t="s">
        <v>24</v>
      </c>
      <c r="C41" s="194"/>
      <c r="D41" s="195"/>
      <c r="E41" s="103">
        <v>3.4830000000000001</v>
      </c>
      <c r="F41" s="104">
        <v>0</v>
      </c>
      <c r="G41" s="111">
        <v>0.45000000000000007</v>
      </c>
      <c r="H41" s="106">
        <v>0.67500000000000004</v>
      </c>
      <c r="I41" s="107">
        <v>19.379844961240313</v>
      </c>
      <c r="J41" s="108">
        <v>1.8029999999999999</v>
      </c>
      <c r="K41" s="107">
        <v>51.765719207579671</v>
      </c>
      <c r="L41" s="123">
        <v>1.952</v>
      </c>
      <c r="M41" s="110" t="s">
        <v>100</v>
      </c>
      <c r="O41" s="15"/>
      <c r="P41" s="31"/>
      <c r="Q41" s="31"/>
      <c r="R41" s="124"/>
      <c r="S41" s="124"/>
    </row>
    <row r="42" spans="2:38" ht="10.5" customHeight="1" thickBot="1" x14ac:dyDescent="0.35">
      <c r="B42" s="173"/>
      <c r="C42" s="174"/>
      <c r="D42" s="125"/>
      <c r="E42" s="95"/>
      <c r="F42" s="175"/>
      <c r="G42" s="95"/>
      <c r="H42" s="176"/>
      <c r="I42" s="177"/>
      <c r="J42" s="126"/>
      <c r="K42" s="127"/>
      <c r="L42" s="178"/>
      <c r="M42" s="179"/>
      <c r="O42" s="15"/>
    </row>
    <row r="43" spans="2:38" ht="32.25" customHeight="1" thickTop="1" thickBot="1" x14ac:dyDescent="0.35">
      <c r="B43" s="196" t="s">
        <v>35</v>
      </c>
      <c r="C43" s="197"/>
      <c r="D43" s="198"/>
      <c r="E43" s="32">
        <v>290.80400000000003</v>
      </c>
      <c r="F43" s="128">
        <v>0.01</v>
      </c>
      <c r="G43" s="129">
        <v>17.717000000000002</v>
      </c>
      <c r="H43" s="130">
        <v>67.773499999999999</v>
      </c>
      <c r="I43" s="131">
        <v>0.23305559758462741</v>
      </c>
      <c r="J43" s="32">
        <v>131.846</v>
      </c>
      <c r="K43" s="131">
        <v>0.45338441011815517</v>
      </c>
      <c r="L43" s="132">
        <v>139.34200000000001</v>
      </c>
      <c r="M43" s="133" t="s">
        <v>93</v>
      </c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</row>
    <row r="44" spans="2:38" ht="26.25" customHeight="1" thickTop="1" x14ac:dyDescent="0.3">
      <c r="B44" s="135" t="s">
        <v>74</v>
      </c>
      <c r="O44" s="15"/>
    </row>
    <row r="45" spans="2:38" ht="26.25" customHeight="1" x14ac:dyDescent="0.35">
      <c r="B45" s="180" t="s">
        <v>101</v>
      </c>
      <c r="J45" s="182">
        <v>0.29000000000000004</v>
      </c>
      <c r="K45" s="33" t="s">
        <v>75</v>
      </c>
      <c r="O45" s="15"/>
    </row>
    <row r="46" spans="2:38" ht="26.25" customHeight="1" x14ac:dyDescent="0.3">
      <c r="B46" s="30" t="s">
        <v>71</v>
      </c>
      <c r="G46" s="134"/>
      <c r="H46" s="135"/>
      <c r="J46" s="30"/>
      <c r="M46" s="136"/>
      <c r="O46" s="15"/>
    </row>
    <row r="47" spans="2:38" ht="19.5" customHeight="1" thickBot="1" x14ac:dyDescent="0.35">
      <c r="B47" s="135"/>
    </row>
    <row r="48" spans="2:38" ht="18.75" x14ac:dyDescent="0.3">
      <c r="B48" s="199" t="s">
        <v>69</v>
      </c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1"/>
    </row>
    <row r="49" spans="2:17" ht="20.25" x14ac:dyDescent="0.3">
      <c r="B49" s="137"/>
      <c r="C49" s="138" t="s">
        <v>76</v>
      </c>
      <c r="D49" s="138" t="s">
        <v>77</v>
      </c>
      <c r="E49" s="138" t="s">
        <v>78</v>
      </c>
      <c r="F49" s="138" t="s">
        <v>79</v>
      </c>
      <c r="G49" s="138" t="s">
        <v>80</v>
      </c>
      <c r="H49" s="138" t="s">
        <v>81</v>
      </c>
      <c r="I49" s="138" t="s">
        <v>82</v>
      </c>
      <c r="J49" s="138" t="s">
        <v>83</v>
      </c>
      <c r="K49" s="138" t="s">
        <v>84</v>
      </c>
      <c r="L49" s="138" t="s">
        <v>85</v>
      </c>
      <c r="M49" s="138" t="s">
        <v>102</v>
      </c>
    </row>
    <row r="50" spans="2:17" ht="30" customHeight="1" x14ac:dyDescent="0.35">
      <c r="B50" s="139" t="s">
        <v>55</v>
      </c>
      <c r="C50" s="140">
        <v>0.315</v>
      </c>
      <c r="D50" s="140">
        <v>1.024</v>
      </c>
      <c r="E50" s="140">
        <v>0.247</v>
      </c>
      <c r="F50" s="140">
        <v>0.14199999999999999</v>
      </c>
      <c r="G50" s="140">
        <v>0.85799999999999998</v>
      </c>
      <c r="H50" s="140">
        <v>2.4298378274389072</v>
      </c>
      <c r="I50" s="140">
        <v>0.16500000000000001</v>
      </c>
      <c r="J50" s="140">
        <v>8.4000000000000005E-2</v>
      </c>
      <c r="K50" s="140">
        <v>3.9459999999999997</v>
      </c>
      <c r="L50" s="140">
        <v>0.58300000000000018</v>
      </c>
      <c r="M50" s="140">
        <v>0</v>
      </c>
    </row>
    <row r="51" spans="2:17" ht="30" customHeight="1" x14ac:dyDescent="0.35">
      <c r="B51" s="141" t="s">
        <v>56</v>
      </c>
      <c r="C51" s="140">
        <v>0.91500000000000004</v>
      </c>
      <c r="D51" s="140">
        <v>0.60799999999999998</v>
      </c>
      <c r="E51" s="140">
        <v>0.65700000000000003</v>
      </c>
      <c r="F51" s="140">
        <v>0.61399999999999999</v>
      </c>
      <c r="G51" s="140">
        <v>0.75700000000000001</v>
      </c>
      <c r="H51" s="140">
        <v>1.5453236734428304</v>
      </c>
      <c r="I51" s="140">
        <v>0.94200000000000017</v>
      </c>
      <c r="J51" s="140">
        <v>0.39700000000000008</v>
      </c>
      <c r="K51" s="140">
        <v>2.9759999999999995</v>
      </c>
      <c r="L51" s="140">
        <v>1.5810000000000002</v>
      </c>
      <c r="M51" s="140">
        <v>3.0839999999999987</v>
      </c>
    </row>
    <row r="52" spans="2:17" ht="30" customHeight="1" x14ac:dyDescent="0.35">
      <c r="B52" s="141" t="s">
        <v>57</v>
      </c>
      <c r="C52" s="140">
        <v>2.14</v>
      </c>
      <c r="D52" s="140">
        <v>1.248</v>
      </c>
      <c r="E52" s="140">
        <v>7.4240000000000004</v>
      </c>
      <c r="F52" s="140">
        <v>0.88100000000000001</v>
      </c>
      <c r="G52" s="140">
        <v>16.664999999999999</v>
      </c>
      <c r="H52" s="140">
        <v>30.495000000000001</v>
      </c>
      <c r="I52" s="140">
        <v>3.1070000000000007</v>
      </c>
      <c r="J52" s="140">
        <v>11.922999999999998</v>
      </c>
      <c r="K52" s="140">
        <v>2.9220000000000006</v>
      </c>
      <c r="L52" s="140">
        <v>2.3400000000000007</v>
      </c>
      <c r="M52" s="140">
        <v>5.71</v>
      </c>
    </row>
    <row r="53" spans="2:17" ht="30" customHeight="1" x14ac:dyDescent="0.35">
      <c r="B53" s="141" t="s">
        <v>58</v>
      </c>
      <c r="C53" s="140">
        <v>38.353999999999999</v>
      </c>
      <c r="D53" s="140">
        <v>3.6850000000000001</v>
      </c>
      <c r="E53" s="140">
        <v>21.082999999999998</v>
      </c>
      <c r="F53" s="140">
        <v>20.661000000000001</v>
      </c>
      <c r="G53" s="140">
        <v>118.11</v>
      </c>
      <c r="H53" s="140">
        <v>47.740000000000009</v>
      </c>
      <c r="I53" s="140">
        <v>12.540000000000001</v>
      </c>
      <c r="J53" s="140">
        <v>74.614000000000004</v>
      </c>
      <c r="K53" s="140">
        <v>8.2679999999999989</v>
      </c>
      <c r="L53" s="140">
        <v>7.3000000000000007</v>
      </c>
      <c r="M53" s="140">
        <v>4.0620000000000012</v>
      </c>
    </row>
    <row r="54" spans="2:17" ht="30" customHeight="1" x14ac:dyDescent="0.35">
      <c r="B54" s="141" t="s">
        <v>59</v>
      </c>
      <c r="C54" s="140">
        <v>44.515000000000001</v>
      </c>
      <c r="D54" s="140">
        <v>2.8239999999999972</v>
      </c>
      <c r="E54" s="140">
        <v>4.181</v>
      </c>
      <c r="F54" s="140">
        <v>9.5280000000000005</v>
      </c>
      <c r="G54" s="140">
        <v>53.908999999999999</v>
      </c>
      <c r="H54" s="140">
        <v>15.916000000000002</v>
      </c>
      <c r="I54" s="140">
        <v>8.016</v>
      </c>
      <c r="J54" s="140">
        <v>33.962999999999994</v>
      </c>
      <c r="K54" s="140">
        <v>12.603</v>
      </c>
      <c r="L54" s="140">
        <v>6.6760000000000019</v>
      </c>
      <c r="M54" s="140">
        <v>2.4510000000000005</v>
      </c>
    </row>
    <row r="55" spans="2:17" ht="30" customHeight="1" x14ac:dyDescent="0.35">
      <c r="B55" s="141" t="s">
        <v>60</v>
      </c>
      <c r="C55" s="140">
        <v>17.669</v>
      </c>
      <c r="D55" s="140">
        <v>6.1319999999999997</v>
      </c>
      <c r="E55" s="140">
        <v>8.891</v>
      </c>
      <c r="F55" s="140">
        <v>5.944</v>
      </c>
      <c r="G55" s="140">
        <v>32.283000000000001</v>
      </c>
      <c r="H55" s="140">
        <v>15.670000000000002</v>
      </c>
      <c r="I55" s="140">
        <v>6.0219999999999994</v>
      </c>
      <c r="J55" s="140">
        <v>19.801000000000002</v>
      </c>
      <c r="K55" s="140">
        <v>9.5170000000000012</v>
      </c>
      <c r="L55" s="140">
        <v>2.9200000000000004</v>
      </c>
      <c r="M55" s="140">
        <v>1.4649999999999996</v>
      </c>
    </row>
    <row r="56" spans="2:17" ht="30" customHeight="1" x14ac:dyDescent="0.35">
      <c r="B56" s="141" t="s">
        <v>61</v>
      </c>
      <c r="C56" s="140">
        <v>8.2330000000000005</v>
      </c>
      <c r="D56" s="140">
        <v>1.3140000000000001</v>
      </c>
      <c r="E56" s="140">
        <v>4.3979999999999997</v>
      </c>
      <c r="F56" s="140">
        <v>2.1760000000000002</v>
      </c>
      <c r="G56" s="140">
        <v>25.326000000000001</v>
      </c>
      <c r="H56" s="140">
        <v>11.062000000000003</v>
      </c>
      <c r="I56" s="140">
        <v>4.1559999999999988</v>
      </c>
      <c r="J56" s="140">
        <v>8.1390000000000029</v>
      </c>
      <c r="K56" s="140">
        <v>4.7410000000000005</v>
      </c>
      <c r="L56" s="140">
        <v>1.8010000000000004</v>
      </c>
      <c r="M56" s="140">
        <v>0.94500000000000017</v>
      </c>
    </row>
    <row r="57" spans="2:17" ht="30" customHeight="1" x14ac:dyDescent="0.35">
      <c r="B57" s="141" t="s">
        <v>62</v>
      </c>
      <c r="C57" s="140">
        <v>3.137</v>
      </c>
      <c r="D57" s="140">
        <v>0.96099999999999997</v>
      </c>
      <c r="E57" s="140">
        <v>1.78</v>
      </c>
      <c r="F57" s="140">
        <v>2.802</v>
      </c>
      <c r="G57" s="140">
        <v>8.868999999999998</v>
      </c>
      <c r="H57" s="140">
        <v>7.3170000000000002</v>
      </c>
      <c r="I57" s="140">
        <v>0.89900000000000024</v>
      </c>
      <c r="J57" s="140">
        <v>3.4400000000000004</v>
      </c>
      <c r="K57" s="140">
        <v>2.7279999999999998</v>
      </c>
      <c r="L57" s="140">
        <v>0.91000000000000036</v>
      </c>
      <c r="M57" s="140">
        <v>0</v>
      </c>
    </row>
    <row r="58" spans="2:17" ht="30" customHeight="1" x14ac:dyDescent="0.35">
      <c r="B58" s="142" t="s">
        <v>63</v>
      </c>
      <c r="C58" s="140">
        <v>0.97599999999999998</v>
      </c>
      <c r="D58" s="140">
        <v>0.105</v>
      </c>
      <c r="E58" s="140">
        <v>0.22800000000000001</v>
      </c>
      <c r="F58" s="140">
        <v>2.0219999999999998</v>
      </c>
      <c r="G58" s="140">
        <v>6.1989999999999998</v>
      </c>
      <c r="H58" s="140">
        <v>2.7469999999999999</v>
      </c>
      <c r="I58" s="140">
        <v>0.192</v>
      </c>
      <c r="J58" s="140">
        <v>1.2640000000000002</v>
      </c>
      <c r="K58" s="140">
        <v>0.89100000000000013</v>
      </c>
      <c r="L58" s="140">
        <v>0.29700000000000004</v>
      </c>
      <c r="M58" s="140">
        <v>0</v>
      </c>
    </row>
    <row r="59" spans="2:17" ht="30" customHeight="1" x14ac:dyDescent="0.35">
      <c r="B59" s="142" t="s">
        <v>64</v>
      </c>
      <c r="C59" s="140">
        <v>9.0999999999999998E-2</v>
      </c>
      <c r="D59" s="140">
        <v>0</v>
      </c>
      <c r="E59" s="140">
        <v>0</v>
      </c>
      <c r="F59" s="140">
        <v>0.05</v>
      </c>
      <c r="G59" s="140">
        <v>1.524</v>
      </c>
      <c r="H59" s="140">
        <v>0.86600000000000021</v>
      </c>
      <c r="I59" s="140">
        <v>2.4E-2</v>
      </c>
      <c r="J59" s="140">
        <v>9.2999999999999999E-2</v>
      </c>
      <c r="K59" s="140">
        <v>0</v>
      </c>
      <c r="L59" s="140">
        <v>9.8000000000000004E-2</v>
      </c>
      <c r="M59" s="140">
        <v>0</v>
      </c>
    </row>
    <row r="60" spans="2:17" ht="30" customHeight="1" thickBot="1" x14ac:dyDescent="0.4">
      <c r="B60" s="143" t="s">
        <v>36</v>
      </c>
      <c r="C60" s="140">
        <v>7.0000000000000001E-3</v>
      </c>
      <c r="D60" s="140">
        <v>6.0000000000000001E-3</v>
      </c>
      <c r="E60" s="140">
        <v>0</v>
      </c>
      <c r="F60" s="140">
        <v>7.6999999999999999E-2</v>
      </c>
      <c r="G60" s="140">
        <v>0.54209980586723205</v>
      </c>
      <c r="H60" s="140">
        <v>0.161</v>
      </c>
      <c r="I60" s="140">
        <v>3.5000000000000003E-2</v>
      </c>
      <c r="J60" s="140">
        <v>3.4999999999999996E-2</v>
      </c>
      <c r="K60" s="140">
        <v>0.186</v>
      </c>
      <c r="L60" s="140">
        <v>0.20799999999999999</v>
      </c>
      <c r="M60" s="140">
        <v>0</v>
      </c>
    </row>
    <row r="61" spans="2:17" ht="30" customHeight="1" thickBot="1" x14ac:dyDescent="0.4">
      <c r="B61" s="144" t="s">
        <v>37</v>
      </c>
      <c r="C61" s="145">
        <v>116.352</v>
      </c>
      <c r="D61" s="145">
        <v>17.906999999999993</v>
      </c>
      <c r="E61" s="145">
        <v>48.889000000000003</v>
      </c>
      <c r="F61" s="145">
        <v>44.896999999999998</v>
      </c>
      <c r="G61" s="145">
        <v>265.04209980586722</v>
      </c>
      <c r="H61" s="145">
        <v>135.94916150088179</v>
      </c>
      <c r="I61" s="145">
        <v>36.097999999999999</v>
      </c>
      <c r="J61" s="146">
        <v>153.75299999999999</v>
      </c>
      <c r="K61" s="147">
        <v>48.777999999999999</v>
      </c>
      <c r="L61" s="148">
        <v>24.714000000000006</v>
      </c>
      <c r="M61" s="148">
        <v>17.716999999999999</v>
      </c>
      <c r="Q61" s="31"/>
    </row>
    <row r="62" spans="2:17" ht="30" customHeight="1" thickBot="1" x14ac:dyDescent="0.35">
      <c r="B62" s="202" t="s">
        <v>38</v>
      </c>
      <c r="C62" s="202"/>
      <c r="D62" s="202"/>
      <c r="E62" s="178"/>
      <c r="F62" s="175"/>
      <c r="G62" s="178"/>
      <c r="H62" s="176"/>
      <c r="I62" s="177"/>
      <c r="J62" s="181"/>
      <c r="K62" s="177"/>
      <c r="L62" s="178"/>
      <c r="M62" s="179"/>
    </row>
    <row r="63" spans="2:17" ht="30" customHeight="1" x14ac:dyDescent="0.35">
      <c r="B63" s="183" t="s">
        <v>39</v>
      </c>
      <c r="C63" s="184"/>
      <c r="D63" s="185"/>
      <c r="E63" s="149">
        <v>2.8</v>
      </c>
      <c r="F63" s="115">
        <v>0</v>
      </c>
      <c r="G63" s="116">
        <v>0.19400000000000001</v>
      </c>
      <c r="H63" s="117">
        <v>1</v>
      </c>
      <c r="I63" s="118">
        <v>35.714285714285715</v>
      </c>
      <c r="J63" s="119">
        <v>2.5750000000000002</v>
      </c>
      <c r="K63" s="120">
        <v>91.964285714285737</v>
      </c>
      <c r="L63" s="150">
        <v>1.645</v>
      </c>
      <c r="M63" s="151" t="s">
        <v>98</v>
      </c>
      <c r="O63" s="30"/>
    </row>
    <row r="64" spans="2:17" ht="30" customHeight="1" x14ac:dyDescent="0.35">
      <c r="B64" s="186" t="s">
        <v>40</v>
      </c>
      <c r="C64" s="187"/>
      <c r="D64" s="188"/>
      <c r="E64" s="112">
        <v>2</v>
      </c>
      <c r="F64" s="23">
        <v>0</v>
      </c>
      <c r="G64" s="93">
        <v>0.28300000000000003</v>
      </c>
      <c r="H64" s="94">
        <v>1.4590000000000001</v>
      </c>
      <c r="I64" s="24">
        <v>72.95</v>
      </c>
      <c r="J64" s="25">
        <v>1.524</v>
      </c>
      <c r="K64" s="26">
        <v>76.2</v>
      </c>
      <c r="L64" s="152">
        <v>2</v>
      </c>
      <c r="M64" s="153" t="s">
        <v>103</v>
      </c>
      <c r="O64" s="30"/>
    </row>
    <row r="65" spans="2:15" ht="30" customHeight="1" thickBot="1" x14ac:dyDescent="0.4">
      <c r="B65" s="189" t="s">
        <v>41</v>
      </c>
      <c r="C65" s="190"/>
      <c r="D65" s="191"/>
      <c r="E65" s="154">
        <v>4.4539999999999997</v>
      </c>
      <c r="F65" s="155">
        <v>0</v>
      </c>
      <c r="G65" s="156">
        <v>0.6100000000000001</v>
      </c>
      <c r="H65" s="157">
        <v>2.8842851036750079</v>
      </c>
      <c r="I65" s="158">
        <v>64.757186880893755</v>
      </c>
      <c r="J65" s="159">
        <v>3.7320000000000002</v>
      </c>
      <c r="K65" s="160">
        <v>83.789851818590051</v>
      </c>
      <c r="L65" s="161">
        <v>3.944</v>
      </c>
      <c r="M65" s="162" t="s">
        <v>104</v>
      </c>
      <c r="O65" s="30"/>
    </row>
    <row r="66" spans="2:15" ht="19.5" customHeight="1" x14ac:dyDescent="0.3">
      <c r="B66" s="163" t="s">
        <v>42</v>
      </c>
      <c r="K66" s="30"/>
      <c r="L66" s="30"/>
    </row>
    <row r="67" spans="2:15" ht="32.25" customHeight="1" x14ac:dyDescent="0.3">
      <c r="B67" s="30"/>
    </row>
    <row r="68" spans="2:15" s="27" customFormat="1" ht="32.25" customHeight="1" x14ac:dyDescent="0.3">
      <c r="B68" s="3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5" ht="32.25" customHeight="1" x14ac:dyDescent="0.3">
      <c r="B69" s="30"/>
      <c r="K69" s="167"/>
      <c r="L69" s="166"/>
    </row>
    <row r="70" spans="2:15" ht="32.25" customHeight="1" x14ac:dyDescent="0.3">
      <c r="B70" s="30"/>
      <c r="K70" s="167"/>
      <c r="L70" s="166"/>
    </row>
    <row r="71" spans="2:15" ht="32.25" customHeight="1" x14ac:dyDescent="0.3">
      <c r="B71" s="30"/>
      <c r="K71" s="167"/>
      <c r="L71" s="166"/>
    </row>
    <row r="72" spans="2:15" ht="32.25" customHeight="1" x14ac:dyDescent="0.3">
      <c r="B72" s="30"/>
      <c r="K72" s="167"/>
      <c r="L72" s="166"/>
    </row>
    <row r="74" spans="2:15" ht="32.25" customHeight="1" x14ac:dyDescent="0.3">
      <c r="B74" s="30"/>
      <c r="C74" s="27"/>
      <c r="D74" s="27"/>
      <c r="E74" s="164"/>
      <c r="F74" s="165"/>
      <c r="I74" s="29"/>
      <c r="J74" s="166"/>
      <c r="K74" s="167"/>
    </row>
    <row r="75" spans="2:15" ht="32.25" customHeight="1" x14ac:dyDescent="0.3">
      <c r="B75" s="30"/>
    </row>
    <row r="76" spans="2:15" ht="32.25" customHeight="1" x14ac:dyDescent="0.3">
      <c r="B76" s="166"/>
    </row>
    <row r="77" spans="2:15" ht="32.25" customHeight="1" x14ac:dyDescent="0.3">
      <c r="B77" s="30"/>
    </row>
    <row r="78" spans="2:15" ht="32.25" customHeight="1" x14ac:dyDescent="0.3">
      <c r="B78" s="30"/>
    </row>
    <row r="80" spans="2:15" ht="32.25" customHeight="1" x14ac:dyDescent="0.3">
      <c r="B80" s="30"/>
    </row>
    <row r="82" spans="2:2" ht="32.25" customHeight="1" x14ac:dyDescent="0.3">
      <c r="B82" s="30"/>
    </row>
    <row r="83" spans="2:2" ht="32.25" customHeight="1" x14ac:dyDescent="0.3">
      <c r="B83" s="30"/>
    </row>
  </sheetData>
  <mergeCells count="39">
    <mergeCell ref="L10:M10"/>
    <mergeCell ref="F11:G11"/>
    <mergeCell ref="H11:K11"/>
    <mergeCell ref="F12:G12"/>
    <mergeCell ref="H12:I12"/>
    <mergeCell ref="J12:K12"/>
    <mergeCell ref="B26:D26"/>
    <mergeCell ref="B13:D13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63:D63"/>
    <mergeCell ref="B64:D64"/>
    <mergeCell ref="B65:D65"/>
    <mergeCell ref="B39:D39"/>
    <mergeCell ref="B40:D40"/>
    <mergeCell ref="B41:D41"/>
    <mergeCell ref="B43:D43"/>
    <mergeCell ref="B48:M48"/>
    <mergeCell ref="B62:D62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4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45"/>
  <sheetViews>
    <sheetView showGridLines="0" topLeftCell="A16" zoomScale="65" zoomScaleNormal="65" workbookViewId="0">
      <selection activeCell="O27" sqref="O27"/>
    </sheetView>
  </sheetViews>
  <sheetFormatPr defaultColWidth="9.28515625" defaultRowHeight="32.25" customHeight="1" x14ac:dyDescent="0.2"/>
  <cols>
    <col min="1" max="1" width="9.28515625" style="42" customWidth="1"/>
    <col min="2" max="2" width="37.140625" style="42" customWidth="1"/>
    <col min="3" max="3" width="34" style="42" hidden="1" customWidth="1"/>
    <col min="4" max="4" width="15.7109375" style="42" hidden="1" customWidth="1"/>
    <col min="5" max="5" width="18.140625" style="42" customWidth="1"/>
    <col min="6" max="6" width="17.7109375" style="42" customWidth="1"/>
    <col min="7" max="7" width="16.7109375" style="42" customWidth="1"/>
    <col min="8" max="9" width="16.42578125" style="42" bestFit="1" customWidth="1"/>
    <col min="10" max="10" width="18" style="42" customWidth="1"/>
    <col min="11" max="11" width="17.5703125" style="42" customWidth="1"/>
    <col min="12" max="12" width="18.5703125" style="42" customWidth="1"/>
    <col min="13" max="13" width="18.42578125" style="42" customWidth="1"/>
    <col min="14" max="14" width="22.5703125" style="42" customWidth="1"/>
    <col min="15" max="15" width="18.85546875" style="42" customWidth="1"/>
    <col min="16" max="16" width="14.28515625" style="42" bestFit="1" customWidth="1"/>
    <col min="17" max="17" width="10" style="42" bestFit="1" customWidth="1"/>
    <col min="18" max="18" width="14.140625" style="42" bestFit="1" customWidth="1"/>
    <col min="19" max="16384" width="9.28515625" style="42"/>
  </cols>
  <sheetData>
    <row r="1" spans="2:14" ht="81" x14ac:dyDescent="0.2">
      <c r="B1" s="50" t="s">
        <v>6</v>
      </c>
      <c r="C1" s="50"/>
      <c r="D1" s="50"/>
      <c r="E1" s="50" t="s">
        <v>48</v>
      </c>
      <c r="F1" s="51" t="s">
        <v>50</v>
      </c>
      <c r="G1" s="51" t="s">
        <v>51</v>
      </c>
      <c r="H1" s="231" t="s">
        <v>49</v>
      </c>
      <c r="I1" s="232"/>
      <c r="J1" s="229" t="s">
        <v>52</v>
      </c>
      <c r="K1" s="230"/>
      <c r="L1" s="52" t="s">
        <v>72</v>
      </c>
      <c r="M1" s="49" t="s">
        <v>53</v>
      </c>
      <c r="N1" s="49" t="s">
        <v>54</v>
      </c>
    </row>
    <row r="2" spans="2:14" ht="20.25" x14ac:dyDescent="0.2">
      <c r="B2" s="43"/>
      <c r="C2" s="43"/>
      <c r="D2" s="43"/>
      <c r="E2" s="43" t="s">
        <v>12</v>
      </c>
      <c r="F2" s="43" t="s">
        <v>12</v>
      </c>
      <c r="G2" s="43">
        <v>2023</v>
      </c>
      <c r="H2" s="48"/>
      <c r="I2" s="48" t="s">
        <v>13</v>
      </c>
      <c r="J2" s="59" t="s">
        <v>12</v>
      </c>
      <c r="K2" s="60" t="s">
        <v>13</v>
      </c>
      <c r="L2" s="43" t="s">
        <v>12</v>
      </c>
      <c r="M2" s="44"/>
      <c r="N2" s="44"/>
    </row>
    <row r="3" spans="2:14" ht="33" customHeight="1" x14ac:dyDescent="0.2">
      <c r="B3" s="44" t="str">
        <f>'ΙΣΤΟΣΕΛΙΔΑ-GR(4)'!B17:D17</f>
        <v xml:space="preserve"> Κούρης</v>
      </c>
      <c r="C3" s="44" t="s">
        <v>47</v>
      </c>
      <c r="D3" s="44"/>
      <c r="E3" s="53">
        <f>'ΙΣΤΟΣΕΛΙΔΑ-GR(4)'!E17</f>
        <v>115</v>
      </c>
      <c r="F3" s="53">
        <f>'ΙΣΤΟΣΕΛΙΔΑ-GR(4)'!F17</f>
        <v>2E-3</v>
      </c>
      <c r="G3" s="53">
        <f>'ΙΣΤΟΣΕΛΙΔΑ-GR(4)'!G17</f>
        <v>5.3120000000000003</v>
      </c>
      <c r="H3" s="54">
        <f>'ΙΣΤΟΣΕΛΙΔΑ-GR(4)'!H17</f>
        <v>21.94</v>
      </c>
      <c r="I3" s="54">
        <f>'ΙΣΤΟΣΕΛΙΔΑ-GR(4)'!I17</f>
        <v>19.07826086956522</v>
      </c>
      <c r="J3" s="61">
        <f>'ΙΣΤΟΣΕΛΙΔΑ-GR(4)'!J17</f>
        <v>44.603999999999999</v>
      </c>
      <c r="K3" s="61">
        <f>'ΙΣΤΟΣΕΛΙΔΑ-GR(4)'!K17</f>
        <v>38.786086956521736</v>
      </c>
      <c r="L3" s="58">
        <f>'ΙΣΤΟΣΕΛΙΔΑ-GR(4)'!L17</f>
        <v>48.003999999999998</v>
      </c>
      <c r="M3" s="53">
        <f>E$21</f>
        <v>290.80400000000003</v>
      </c>
      <c r="N3" s="53">
        <f>H$21</f>
        <v>67.77349999999997</v>
      </c>
    </row>
    <row r="4" spans="2:14" ht="33" customHeight="1" x14ac:dyDescent="0.2">
      <c r="B4" s="44" t="str">
        <f>'ΙΣΤΟΣΕΛΙΔΑ-GR(4)'!B27:D27</f>
        <v xml:space="preserve"> Ασπρόκρεμμος</v>
      </c>
      <c r="C4" s="44" t="s">
        <v>25</v>
      </c>
      <c r="D4" s="44"/>
      <c r="E4" s="53">
        <f>'ΙΣΤΟΣΕΛΙΔΑ-GR(4)'!E27</f>
        <v>52.375</v>
      </c>
      <c r="F4" s="53">
        <f>'ΙΣΤΟΣΕΛΙΔΑ-GR(4)'!F27</f>
        <v>0</v>
      </c>
      <c r="G4" s="53">
        <f>'ΙΣΤΟΣΕΛΙΔΑ-GR(4)'!G27</f>
        <v>1.163</v>
      </c>
      <c r="H4" s="54">
        <f>'ΙΣΤΟΣΕΛΙΔΑ-GR(4)'!H27</f>
        <v>12.45</v>
      </c>
      <c r="I4" s="54">
        <f>'ΙΣΤΟΣΕΛΙΔΑ-GR(4)'!I27</f>
        <v>23.7708830548926</v>
      </c>
      <c r="J4" s="61">
        <f>'ΙΣΤΟΣΕΛΙΔΑ-GR(4)'!J27</f>
        <v>27.689</v>
      </c>
      <c r="K4" s="61">
        <f>'ΙΣΤΟΣΕΛΙΔΑ-GR(4)'!K27</f>
        <v>52.866825775656324</v>
      </c>
      <c r="L4" s="58">
        <f>'ΙΣΤΟΣΕΛΙΔΑ-GR(4)'!L27</f>
        <v>29.838000000000001</v>
      </c>
      <c r="M4" s="53">
        <f>E$21</f>
        <v>290.80400000000003</v>
      </c>
      <c r="N4" s="53">
        <f t="shared" ref="N4:N21" si="0">H$21</f>
        <v>67.77349999999997</v>
      </c>
    </row>
    <row r="5" spans="2:14" ht="33" customHeight="1" x14ac:dyDescent="0.2">
      <c r="B5" s="44" t="str">
        <f>'ΙΣΤΟΣΕΛΙΔΑ-GR(4)'!B32:D32</f>
        <v xml:space="preserve"> Ευρέτου</v>
      </c>
      <c r="C5" s="44" t="s">
        <v>28</v>
      </c>
      <c r="D5" s="44"/>
      <c r="E5" s="53">
        <f>'ΙΣΤΟΣΕΛΙΔΑ-GR(4)'!E32</f>
        <v>24</v>
      </c>
      <c r="F5" s="53">
        <f>'ΙΣΤΟΣΕΛΙΔΑ-GR(4)'!F32</f>
        <v>0</v>
      </c>
      <c r="G5" s="53">
        <f>'ΙΣΤΟΣΕΛΙΔΑ-GR(4)'!G32</f>
        <v>1.0100000000000002</v>
      </c>
      <c r="H5" s="54">
        <f>'ΙΣΤΟΣΕΛΙΔΑ-GR(4)'!H32</f>
        <v>5.7110000000000003</v>
      </c>
      <c r="I5" s="54">
        <f>'ΙΣΤΟΣΕΛΙΔΑ-GR(4)'!I32</f>
        <v>23.795833333333334</v>
      </c>
      <c r="J5" s="61">
        <f>'ΙΣΤΟΣΕΛΙΔΑ-GR(4)'!J32</f>
        <v>12.63</v>
      </c>
      <c r="K5" s="61">
        <f>'ΙΣΤΟΣΕΛΙΔΑ-GR(4)'!K32</f>
        <v>52.625</v>
      </c>
      <c r="L5" s="58">
        <f>'ΙΣΤΟΣΕΛΙΔΑ-GR(4)'!L32</f>
        <v>13.162000000000001</v>
      </c>
      <c r="M5" s="53">
        <f t="shared" ref="M5:M21" si="1">E$21</f>
        <v>290.80400000000003</v>
      </c>
      <c r="N5" s="53">
        <f t="shared" si="0"/>
        <v>67.77349999999997</v>
      </c>
    </row>
    <row r="6" spans="2:14" ht="33" customHeight="1" x14ac:dyDescent="0.2">
      <c r="B6" s="44" t="str">
        <f>'ΙΣΤΟΣΕΛΙΔΑ-GR(4)'!B28:D28</f>
        <v xml:space="preserve"> Κανναβιού</v>
      </c>
      <c r="C6" s="44" t="s">
        <v>26</v>
      </c>
      <c r="D6" s="44"/>
      <c r="E6" s="53">
        <f>'ΙΣΤΟΣΕΛΙΔΑ-GR(4)'!E28</f>
        <v>17.167999999999999</v>
      </c>
      <c r="F6" s="53">
        <f>'ΙΣΤΟΣΕΛΙΔΑ-GR(4)'!F28</f>
        <v>0</v>
      </c>
      <c r="G6" s="53">
        <f>'ΙΣΤΟΣΕΛΙΔΑ-GR(4)'!G28</f>
        <v>0.8640000000000001</v>
      </c>
      <c r="H6" s="54">
        <f>'ΙΣΤΟΣΕΛΙΔΑ-GR(4)'!H28</f>
        <v>4.2969999999999997</v>
      </c>
      <c r="I6" s="54">
        <f>'ΙΣΤΟΣΕΛΙΔΑ-GR(4)'!I28</f>
        <v>25.029123951537745</v>
      </c>
      <c r="J6" s="61">
        <f>'ΙΣΤΟΣΕΛΙΔΑ-GR(4)'!J28</f>
        <v>9.2370000000000001</v>
      </c>
      <c r="K6" s="61">
        <f>'ΙΣΤΟΣΕΛΙΔΑ-GR(4)'!K28</f>
        <v>53.803588070829456</v>
      </c>
      <c r="L6" s="58">
        <f>'ΙΣΤΟΣΕΛΙΔΑ-GR(4)'!L28</f>
        <v>9.6470000000000002</v>
      </c>
      <c r="M6" s="53">
        <f t="shared" si="1"/>
        <v>290.80400000000003</v>
      </c>
      <c r="N6" s="53">
        <f t="shared" si="0"/>
        <v>67.77349999999997</v>
      </c>
    </row>
    <row r="7" spans="2:14" ht="33" customHeight="1" x14ac:dyDescent="0.2">
      <c r="B7" s="44" t="str">
        <f>'ΙΣΤΟΣΕΛΙΔΑ-GR(4)'!B18:D18</f>
        <v xml:space="preserve"> Καλαβασός</v>
      </c>
      <c r="C7" s="44" t="s">
        <v>17</v>
      </c>
      <c r="D7" s="44"/>
      <c r="E7" s="53">
        <f>'ΙΣΤΟΣΕΛΙΔΑ-GR(4)'!E18</f>
        <v>17.100000000000001</v>
      </c>
      <c r="F7" s="53">
        <f>'ΙΣΤΟΣΕΛΙΔΑ-GR(4)'!F18</f>
        <v>1E-3</v>
      </c>
      <c r="G7" s="53">
        <f>'ΙΣΤΟΣΕΛΙΔΑ-GR(4)'!G18</f>
        <v>1.2990000000000004</v>
      </c>
      <c r="H7" s="54">
        <f>'ΙΣΤΟΣΕΛΙΔΑ-GR(4)'!H18</f>
        <v>4.4649999999999999</v>
      </c>
      <c r="I7" s="54">
        <f>'ΙΣΤΟΣΕΛΙΔΑ-GR(4)'!I18</f>
        <v>26.111111111111107</v>
      </c>
      <c r="J7" s="61">
        <f>'ΙΣΤΟΣΕΛΙΔΑ-GR(4)'!J18</f>
        <v>5.1130000000000004</v>
      </c>
      <c r="K7" s="61">
        <f>'ΙΣΤΟΣΕΛΙΔΑ-GR(4)'!K18</f>
        <v>29.900584795321638</v>
      </c>
      <c r="L7" s="58">
        <f>'ΙΣΤΟΣΕΛΙΔΑ-GR(4)'!L18</f>
        <v>5.1840000000000002</v>
      </c>
      <c r="M7" s="53">
        <f t="shared" si="1"/>
        <v>290.80400000000003</v>
      </c>
      <c r="N7" s="53">
        <f t="shared" si="0"/>
        <v>67.77349999999997</v>
      </c>
    </row>
    <row r="8" spans="2:14" ht="33" customHeight="1" x14ac:dyDescent="0.2">
      <c r="B8" s="44" t="str">
        <f>'ΙΣΤΟΣΕΛΙΔΑ-GR(4)'!B20:D20</f>
        <v xml:space="preserve"> Διπόταμος</v>
      </c>
      <c r="C8" s="44" t="s">
        <v>19</v>
      </c>
      <c r="D8" s="44"/>
      <c r="E8" s="53">
        <f>'ΙΣΤΟΣΕΛΙΔΑ-GR(4)'!E20</f>
        <v>15.5</v>
      </c>
      <c r="F8" s="53">
        <f>'ΙΣΤΟΣΕΛΙΔΑ-GR(4)'!F20</f>
        <v>1E-3</v>
      </c>
      <c r="G8" s="53">
        <f>'ΙΣΤΟΣΕΛΙΔΑ-GR(4)'!G20</f>
        <v>0.51700000000000002</v>
      </c>
      <c r="H8" s="54">
        <f>'ΙΣΤΟΣΕΛΙΔΑ-GR(4)'!H20</f>
        <v>5.79</v>
      </c>
      <c r="I8" s="54">
        <f>'ΙΣΤΟΣΕΛΙΔΑ-GR(4)'!I20</f>
        <v>37.354838709677416</v>
      </c>
      <c r="J8" s="61">
        <f>'ΙΣΤΟΣΕΛΙΔΑ-GR(4)'!J20</f>
        <v>6.2080000000000002</v>
      </c>
      <c r="K8" s="61">
        <f>'ΙΣΤΟΣΕΛΙΔΑ-GR(4)'!K20</f>
        <v>40.051612903225809</v>
      </c>
      <c r="L8" s="58">
        <f>'ΙΣΤΟΣΕΛΙΔΑ-GR(4)'!L20</f>
        <v>6.7939999999999996</v>
      </c>
      <c r="M8" s="53">
        <f t="shared" si="1"/>
        <v>290.80400000000003</v>
      </c>
      <c r="N8" s="53">
        <f t="shared" si="0"/>
        <v>67.77349999999997</v>
      </c>
    </row>
    <row r="9" spans="2:14" ht="33" customHeight="1" x14ac:dyDescent="0.2">
      <c r="B9" s="44" t="str">
        <f>'ΙΣΤΟΣΕΛΙΔΑ-GR(4)'!B19:D19</f>
        <v xml:space="preserve"> Λεύκαρα</v>
      </c>
      <c r="C9" s="44" t="s">
        <v>18</v>
      </c>
      <c r="D9" s="44"/>
      <c r="E9" s="53">
        <f>'ΙΣΤΟΣΕΛΙΔΑ-GR(4)'!E19</f>
        <v>13.85</v>
      </c>
      <c r="F9" s="53">
        <f>'ΙΣΤΟΣΕΛΙΔΑ-GR(4)'!F19</f>
        <v>0</v>
      </c>
      <c r="G9" s="53">
        <f>'ΙΣΤΟΣΕΛΙΔΑ-GR(4)'!G19</f>
        <v>0.18400000000000005</v>
      </c>
      <c r="H9" s="54">
        <f>'ΙΣΤΟΣΕΛΙΔΑ-GR(4)'!H19</f>
        <v>3.2269999999999999</v>
      </c>
      <c r="I9" s="54">
        <f>'ΙΣΤΟΣΕΛΙΔΑ-GR(4)'!I19</f>
        <v>23.299638989169676</v>
      </c>
      <c r="J9" s="61">
        <f>'ΙΣΤΟΣΕΛΙΔΑ-GR(4)'!J19</f>
        <v>8.7040000000000006</v>
      </c>
      <c r="K9" s="61">
        <f>'ΙΣΤΟΣΕΛΙΔΑ-GR(4)'!K19</f>
        <v>62.844765342960294</v>
      </c>
      <c r="L9" s="58">
        <f>'ΙΣΤΟΣΕΛΙΔΑ-GR(4)'!L19</f>
        <v>8.73</v>
      </c>
      <c r="M9" s="53">
        <f t="shared" si="1"/>
        <v>290.80400000000003</v>
      </c>
      <c r="N9" s="53">
        <f t="shared" si="0"/>
        <v>67.77349999999997</v>
      </c>
    </row>
    <row r="10" spans="2:14" ht="33.950000000000003" customHeight="1" x14ac:dyDescent="0.2">
      <c r="B10" s="44" t="str">
        <f>'ΙΣΤΟΣΕΛΙΔΑ-GR(4)'!B21:D21</f>
        <v xml:space="preserve"> Γερμασόγεια</v>
      </c>
      <c r="C10" s="44" t="s">
        <v>20</v>
      </c>
      <c r="D10" s="44"/>
      <c r="E10" s="53">
        <f>'ΙΣΤΟΣΕΛΙΔΑ-GR(4)'!E21</f>
        <v>13.5</v>
      </c>
      <c r="F10" s="53">
        <f>'ΙΣΤΟΣΕΛΙΔΑ-GR(4)'!F21</f>
        <v>0</v>
      </c>
      <c r="G10" s="53">
        <f>'ΙΣΤΟΣΕΛΙΔΑ-GR(4)'!G21</f>
        <v>2.5700000000000003</v>
      </c>
      <c r="H10" s="54">
        <f>'ΙΣΤΟΣΕΛΙΔΑ-GR(4)'!H21</f>
        <v>3.3540000000000001</v>
      </c>
      <c r="I10" s="54">
        <f>'ΙΣΤΟΣΕΛΙΔΑ-GR(4)'!I21</f>
        <v>24.844444444444445</v>
      </c>
      <c r="J10" s="61">
        <f>'ΙΣΤΟΣΕΛΙΔΑ-GR(4)'!J21</f>
        <v>6.444</v>
      </c>
      <c r="K10" s="61">
        <f>'ΙΣΤΟΣΕΛΙΔΑ-GR(4)'!K21</f>
        <v>47.733333333333334</v>
      </c>
      <c r="L10" s="58">
        <f>'ΙΣΤΟΣΕΛΙΔΑ-GR(4)'!L21</f>
        <v>6.8559999999999999</v>
      </c>
      <c r="M10" s="53">
        <f t="shared" si="1"/>
        <v>290.80400000000003</v>
      </c>
      <c r="N10" s="53">
        <f t="shared" si="0"/>
        <v>67.77349999999997</v>
      </c>
    </row>
    <row r="11" spans="2:14" ht="33" customHeight="1" x14ac:dyDescent="0.2">
      <c r="B11" s="44" t="str">
        <f>'ΙΣΤΟΣΕΛΙΔΑ-GR(4)'!B24:D24</f>
        <v xml:space="preserve"> Αχνα</v>
      </c>
      <c r="C11" s="44" t="s">
        <v>23</v>
      </c>
      <c r="D11" s="44"/>
      <c r="E11" s="53">
        <f>'ΙΣΤΟΣΕΛΙΔΑ-GR(4)'!E24</f>
        <v>6.8</v>
      </c>
      <c r="F11" s="53">
        <f>'ΙΣΤΟΣΕΛΙΔΑ-GR(4)'!F24</f>
        <v>0</v>
      </c>
      <c r="G11" s="53">
        <f>'ΙΣΤΟΣΕΛΙΔΑ-GR(4)'!G24</f>
        <v>0</v>
      </c>
      <c r="H11" s="54">
        <f>'ΙΣΤΟΣΕΛΙΔΑ-GR(4)'!H24</f>
        <v>1.026</v>
      </c>
      <c r="I11" s="54">
        <f>'ΙΣΤΟΣΕΛΙΔΑ-GR(4)'!I24</f>
        <v>15.088235294117647</v>
      </c>
      <c r="J11" s="61">
        <f>'ΙΣΤΟΣΕΛΙΔΑ-GR(4)'!J24</f>
        <v>3.5449999999999999</v>
      </c>
      <c r="K11" s="61">
        <f>'ΙΣΤΟΣΕΛΙΔΑ-GR(4)'!K24</f>
        <v>52.132352941176471</v>
      </c>
      <c r="L11" s="58">
        <f>'ΙΣΤΟΣΕΛΙΔΑ-GR(4)'!L24</f>
        <v>3.831</v>
      </c>
      <c r="M11" s="53">
        <f t="shared" si="1"/>
        <v>290.80400000000003</v>
      </c>
      <c r="N11" s="53">
        <f t="shared" si="0"/>
        <v>67.77349999999997</v>
      </c>
    </row>
    <row r="12" spans="2:14" ht="33" customHeight="1" x14ac:dyDescent="0.2">
      <c r="B12" s="44" t="str">
        <f>'ΙΣΤΟΣΕΛΙΔΑ-GR(4)'!B22:D22</f>
        <v xml:space="preserve"> Αρμίνου </v>
      </c>
      <c r="C12" s="44" t="s">
        <v>21</v>
      </c>
      <c r="D12" s="44"/>
      <c r="E12" s="53">
        <f>'ΙΣΤΟΣΕΛΙΔΑ-GR(4)'!E22</f>
        <v>4.3</v>
      </c>
      <c r="F12" s="53">
        <f>'ΙΣΤΟΣΕΛΙΔΑ-GR(4)'!F22</f>
        <v>6.0000000000000001E-3</v>
      </c>
      <c r="G12" s="53">
        <f>'ΙΣΤΟΣΕΛΙΔΑ-GR(4)'!G22</f>
        <v>2.6560000000000001</v>
      </c>
      <c r="H12" s="54">
        <f>'ΙΣΤΟΣΕΛΙΔΑ-GR(4)'!H22</f>
        <v>2.6379999999999999</v>
      </c>
      <c r="I12" s="54">
        <f>'ΙΣΤΟΣΕΛΙΔΑ-GR(4)'!I22</f>
        <v>61.348837209302317</v>
      </c>
      <c r="J12" s="61">
        <f>'ΙΣΤΟΣΕΛΙΔΑ-GR(4)'!J22</f>
        <v>2.2189999999999999</v>
      </c>
      <c r="K12" s="61">
        <f>'ΙΣΤΟΣΕΛΙΔΑ-GR(4)'!K22</f>
        <v>51.604651162790695</v>
      </c>
      <c r="L12" s="58">
        <f>'ΙΣΤΟΣΕΛΙΔΑ-GR(4)'!L22</f>
        <v>3.52</v>
      </c>
      <c r="M12" s="53">
        <f t="shared" si="1"/>
        <v>290.80400000000003</v>
      </c>
      <c r="N12" s="53">
        <f t="shared" si="0"/>
        <v>67.77349999999997</v>
      </c>
    </row>
    <row r="13" spans="2:14" ht="33" customHeight="1" x14ac:dyDescent="0.2">
      <c r="B13" s="44" t="str">
        <f>'ΙΣΤΟΣΕΛΙΔΑ-GR(4)'!B23:D23</f>
        <v xml:space="preserve"> Πολεμίδια</v>
      </c>
      <c r="C13" s="44" t="s">
        <v>22</v>
      </c>
      <c r="D13" s="44"/>
      <c r="E13" s="53">
        <f>'ΙΣΤΟΣΕΛΙΔΑ-GR(4)'!E23</f>
        <v>3.4</v>
      </c>
      <c r="F13" s="53">
        <f>'ΙΣΤΟΣΕΛΙΔΑ-GR(4)'!F23</f>
        <v>0</v>
      </c>
      <c r="G13" s="53">
        <f>'ΙΣΤΟΣΕΛΙΔΑ-GR(4)'!G23</f>
        <v>0.8650000000000001</v>
      </c>
      <c r="H13" s="54">
        <f>'ΙΣΤΟΣΕΛΙΔΑ-GR(4)'!H23</f>
        <v>1.2669999999999999</v>
      </c>
      <c r="I13" s="54">
        <f>'ΙΣΤΟΣΕΛΙΔΑ-GR(4)'!I23</f>
        <v>37.264705882352942</v>
      </c>
      <c r="J13" s="61">
        <f>'ΙΣΤΟΣΕΛΙΔΑ-GR(4)'!J23</f>
        <v>1.3420000000000001</v>
      </c>
      <c r="K13" s="61">
        <f>'ΙΣΤΟΣΕΛΙΔΑ-GR(4)'!K23</f>
        <v>39.470588235294116</v>
      </c>
      <c r="L13" s="58">
        <f>'ΙΣΤΟΣΕΛΙΔΑ-GR(4)'!L23</f>
        <v>1.403</v>
      </c>
      <c r="M13" s="53">
        <f t="shared" si="1"/>
        <v>290.80400000000003</v>
      </c>
      <c r="N13" s="53">
        <f t="shared" si="0"/>
        <v>67.77349999999997</v>
      </c>
    </row>
    <row r="14" spans="2:14" ht="33" customHeight="1" x14ac:dyDescent="0.2">
      <c r="B14" s="44" t="str">
        <f>'ΙΣΤΟΣΕΛΙΔΑ-GR(4)'!B29:D29</f>
        <v xml:space="preserve"> Μαυροκόλυμπος</v>
      </c>
      <c r="C14" s="44" t="s">
        <v>27</v>
      </c>
      <c r="D14" s="44"/>
      <c r="E14" s="53">
        <f>'ΙΣΤΟΣΕΛΙΔΑ-GR(4)'!E29</f>
        <v>2.1800000000000002</v>
      </c>
      <c r="F14" s="53">
        <f>'ΙΣΤΟΣΕΛΙΔΑ-GR(4)'!F29</f>
        <v>0</v>
      </c>
      <c r="G14" s="53">
        <f>'ΙΣΤΟΣΕΛΙΔΑ-GR(4)'!G29</f>
        <v>0.19900000000000001</v>
      </c>
      <c r="H14" s="54">
        <f>'ΙΣΤΟΣΕΛΙΔΑ-GR(4)'!H29</f>
        <v>0</v>
      </c>
      <c r="I14" s="54">
        <f>'ΙΣΤΟΣΕΛΙΔΑ-GR(4)'!I29</f>
        <v>0</v>
      </c>
      <c r="J14" s="61">
        <f>'ΙΣΤΟΣΕΛΙΔΑ-GR(4)'!J29</f>
        <v>1.1279999999999999</v>
      </c>
      <c r="K14" s="61">
        <f>'ΙΣΤΟΣΕΛΙΔΑ-GR(4)'!K29</f>
        <v>51.743119266055039</v>
      </c>
      <c r="L14" s="58">
        <f>'ΙΣΤΟΣΕΛΙΔΑ-GR(4)'!L29</f>
        <v>1.2230000000000001</v>
      </c>
      <c r="M14" s="53">
        <f t="shared" si="1"/>
        <v>290.80400000000003</v>
      </c>
      <c r="N14" s="53">
        <f t="shared" si="0"/>
        <v>67.77349999999997</v>
      </c>
    </row>
    <row r="15" spans="2:14" ht="33" customHeight="1" x14ac:dyDescent="0.2">
      <c r="B15" s="44" t="str">
        <f>'ΙΣΤΟΣΕΛΙΔΑ-GR(4)'!B38:D38</f>
        <v xml:space="preserve"> Βυζακιά</v>
      </c>
      <c r="C15" s="44" t="s">
        <v>32</v>
      </c>
      <c r="D15" s="44"/>
      <c r="E15" s="53">
        <f>'ΙΣΤΟΣΕΛΙΔΑ-GR(4)'!E38</f>
        <v>1.69</v>
      </c>
      <c r="F15" s="53">
        <f>'ΙΣΤΟΣΕΛΙΔΑ-GR(4)'!F38</f>
        <v>0</v>
      </c>
      <c r="G15" s="53">
        <f>'ΙΣΤΟΣΕΛΙΔΑ-GR(4)'!G38</f>
        <v>2E-3</v>
      </c>
      <c r="H15" s="54">
        <f>'ΙΣΤΟΣΕΛΙΔΑ-GR(4)'!H38</f>
        <v>4.7E-2</v>
      </c>
      <c r="I15" s="54">
        <f>'ΙΣΤΟΣΕΛΙΔΑ-GR(4)'!I38</f>
        <v>2.7810650887573964</v>
      </c>
      <c r="J15" s="61">
        <f>'ΙΣΤΟΣΕΛΙΔΑ-GR(4)'!J38</f>
        <v>0.59499999999999997</v>
      </c>
      <c r="K15" s="61">
        <f>'ΙΣΤΟΣΕΛΙΔΑ-GR(4)'!K38</f>
        <v>35.207100591715978</v>
      </c>
      <c r="L15" s="58">
        <f>'ΙΣΤΟΣΕΛΙΔΑ-GR(4)'!L38</f>
        <v>0.70699999999999996</v>
      </c>
      <c r="M15" s="53">
        <f t="shared" si="1"/>
        <v>290.80400000000003</v>
      </c>
      <c r="N15" s="53">
        <f t="shared" si="0"/>
        <v>67.77349999999997</v>
      </c>
    </row>
    <row r="16" spans="2:14" ht="33" customHeight="1" x14ac:dyDescent="0.2">
      <c r="B16" s="44" t="str">
        <f>'ΙΣΤΟΣΕΛΙΔΑ-GR(4)'!B39:D39</f>
        <v xml:space="preserve"> Ξυλιάτος</v>
      </c>
      <c r="C16" s="44" t="s">
        <v>33</v>
      </c>
      <c r="D16" s="44"/>
      <c r="E16" s="53">
        <f>'ΙΣΤΟΣΕΛΙΔΑ-GR(4)'!E39</f>
        <v>1.43</v>
      </c>
      <c r="F16" s="53">
        <f>'ΙΣΤΟΣΕΛΙΔΑ-GR(4)'!F39</f>
        <v>0</v>
      </c>
      <c r="G16" s="53">
        <f>'ΙΣΤΟΣΕΛΙΔΑ-GR(4)'!G39</f>
        <v>0.157</v>
      </c>
      <c r="H16" s="54">
        <f>'ΙΣΤΟΣΕΛΙΔΑ-GR(4)'!H39</f>
        <v>0.314</v>
      </c>
      <c r="I16" s="54">
        <f>'ΙΣΤΟΣΕΛΙΔΑ-GR(4)'!I39</f>
        <v>21.95804195804196</v>
      </c>
      <c r="J16" s="61">
        <f>'ΙΣΤΟΣΕΛΙΔΑ-GR(4)'!J39</f>
        <v>0.85199999999999998</v>
      </c>
      <c r="K16" s="61">
        <f>'ΙΣΤΟΣΕΛΙΔΑ-GR(4)'!K39</f>
        <v>59.580419580419587</v>
      </c>
      <c r="L16" s="58">
        <f>'ΙΣΤΟΣΕΛΙΔΑ-GR(4)'!L39</f>
        <v>0.9</v>
      </c>
      <c r="M16" s="53">
        <f t="shared" si="1"/>
        <v>290.80400000000003</v>
      </c>
      <c r="N16" s="53">
        <f t="shared" si="0"/>
        <v>67.77349999999997</v>
      </c>
    </row>
    <row r="17" spans="2:16" ht="33" customHeight="1" x14ac:dyDescent="0.2">
      <c r="B17" s="44" t="str">
        <f>'ΙΣΤΟΣΕΛΙΔΑ-GR(4)'!B33:D33</f>
        <v xml:space="preserve"> Αργάκα</v>
      </c>
      <c r="C17" s="44" t="s">
        <v>29</v>
      </c>
      <c r="D17" s="44"/>
      <c r="E17" s="53">
        <f>'ΙΣΤΟΣΕΛΙΔΑ-GR(4)'!E33</f>
        <v>0.99</v>
      </c>
      <c r="F17" s="53">
        <f>'ΙΣΤΟΣΕΛΙΔΑ-GR(4)'!F33</f>
        <v>0</v>
      </c>
      <c r="G17" s="53">
        <f>'ΙΣΤΟΣΕΛΙΔΑ-GR(4)'!G33</f>
        <v>0.26200000000000001</v>
      </c>
      <c r="H17" s="54">
        <f>'ΙΣΤΟΣΕΛΙΔΑ-GR(4)'!H33</f>
        <v>0.38</v>
      </c>
      <c r="I17" s="54">
        <f>'ΙΣΤΟΣΕΛΙΔΑ-GR(4)'!I33</f>
        <v>38.383838383838388</v>
      </c>
      <c r="J17" s="61">
        <f>'ΙΣΤΟΣΕΛΙΔΑ-GR(4)'!J33</f>
        <v>0.248</v>
      </c>
      <c r="K17" s="61">
        <f>'ΙΣΤΟΣΕΛΙΔΑ-GR(4)'!K33</f>
        <v>25.050505050505052</v>
      </c>
      <c r="L17" s="58">
        <f>'ΙΣΤΟΣΕΛΙΔΑ-GR(4)'!L33</f>
        <v>0.30299999999999999</v>
      </c>
      <c r="M17" s="53">
        <f t="shared" si="1"/>
        <v>290.80400000000003</v>
      </c>
      <c r="N17" s="53">
        <f t="shared" si="0"/>
        <v>67.77349999999997</v>
      </c>
    </row>
    <row r="18" spans="2:16" ht="33" customHeight="1" x14ac:dyDescent="0.2">
      <c r="B18" s="44" t="str">
        <f>'ΙΣΤΟΣΕΛΙΔΑ-GR(4)'!B34:D34</f>
        <v xml:space="preserve"> Πωμός</v>
      </c>
      <c r="C18" s="44" t="s">
        <v>30</v>
      </c>
      <c r="D18" s="44"/>
      <c r="E18" s="53">
        <f>'ΙΣΤΟΣΕΛΙΔΑ-GR(4)'!E34</f>
        <v>0.86</v>
      </c>
      <c r="F18" s="53">
        <f>'ΙΣΤΟΣΕΛΙΔΑ-GR(4)'!F34</f>
        <v>0</v>
      </c>
      <c r="G18" s="53">
        <f>'ΙΣΤΟΣΕΛΙΔΑ-GR(4)'!G34</f>
        <v>0.23800000000000004</v>
      </c>
      <c r="H18" s="54">
        <f>'ΙΣΤΟΣΕΛΙΔΑ-GR(4)'!H34</f>
        <v>0.377</v>
      </c>
      <c r="I18" s="54">
        <f>'ΙΣΤΟΣΕΛΙΔΑ-GR(4)'!I34</f>
        <v>43.837209302325583</v>
      </c>
      <c r="J18" s="61">
        <f>'ΙΣΤΟΣΕΛΙΔΑ-GR(4)'!J34</f>
        <v>0.70099999999999996</v>
      </c>
      <c r="K18" s="61">
        <f>'ΙΣΤΟΣΕΛΙΔΑ-GR(4)'!K34</f>
        <v>81.511627906976742</v>
      </c>
      <c r="L18" s="58">
        <f>'ΙΣΤΟΣΕΛΙΔΑ-GR(4)'!L34</f>
        <v>0.72899999999999998</v>
      </c>
      <c r="M18" s="53">
        <f t="shared" si="1"/>
        <v>290.80400000000003</v>
      </c>
      <c r="N18" s="53">
        <f t="shared" si="0"/>
        <v>67.77349999999997</v>
      </c>
    </row>
    <row r="19" spans="2:16" ht="33" customHeight="1" x14ac:dyDescent="0.2">
      <c r="B19" s="44" t="str">
        <f>'ΙΣΤΟΣΕΛΙΔΑ-GR(4)'!B40:D40</f>
        <v xml:space="preserve"> Καλοπαναγιώτης</v>
      </c>
      <c r="C19" s="44" t="s">
        <v>34</v>
      </c>
      <c r="D19" s="44"/>
      <c r="E19" s="53">
        <f>'ΙΣΤΟΣΕΛΙΔΑ-GR(4)'!E40</f>
        <v>0.36299999999999999</v>
      </c>
      <c r="F19" s="53">
        <f>'ΙΣΤΟΣΕΛΙΔΑ-GR(4)'!F40</f>
        <v>0</v>
      </c>
      <c r="G19" s="53">
        <f>'ΙΣΤΟΣΕΛΙΔΑ-GR(4)'!G40</f>
        <v>0.29100000000000004</v>
      </c>
      <c r="H19" s="54">
        <f>'ΙΣΤΟΣΕΛΙΔΑ-GR(4)'!H40</f>
        <v>0.314</v>
      </c>
      <c r="I19" s="54">
        <f>'ΙΣΤΟΣΕΛΙΔΑ-GR(4)'!I40</f>
        <v>86.501377410468322</v>
      </c>
      <c r="J19" s="61">
        <f>'ΙΣΤΟΣΕΛΙΔΑ-GR(4)'!J40</f>
        <v>0.35599999999999998</v>
      </c>
      <c r="K19" s="61">
        <f>'ΙΣΤΟΣΕΛΙΔΑ-GR(4)'!K40</f>
        <v>98.071625344352626</v>
      </c>
      <c r="L19" s="58">
        <f>'ΙΣΤΟΣΕΛΙΔΑ-GR(4)'!L40</f>
        <v>0.36299999999999999</v>
      </c>
      <c r="M19" s="53">
        <f t="shared" si="1"/>
        <v>290.80400000000003</v>
      </c>
      <c r="N19" s="53">
        <f t="shared" si="0"/>
        <v>67.77349999999997</v>
      </c>
      <c r="P19" s="45"/>
    </row>
    <row r="20" spans="2:16" ht="33" customHeight="1" x14ac:dyDescent="0.2">
      <c r="B20" s="44" t="str">
        <f>'ΙΣΤΟΣΕΛΙΔΑ-GR(4)'!B35:D35</f>
        <v xml:space="preserve"> Αγία Μαρίνα</v>
      </c>
      <c r="C20" s="44" t="s">
        <v>31</v>
      </c>
      <c r="D20" s="44"/>
      <c r="E20" s="53">
        <f>'ΙΣΤΟΣΕΛΙΔΑ-GR(4)'!E35</f>
        <v>0.29799999999999999</v>
      </c>
      <c r="F20" s="53">
        <f>'ΙΣΤΟΣΕΛΙΔΑ-GR(4)'!F35</f>
        <v>0</v>
      </c>
      <c r="G20" s="53">
        <f>'ΙΣΤΟΣΕΛΙΔΑ-GR(4)'!G35</f>
        <v>0.12800000000000003</v>
      </c>
      <c r="H20" s="54">
        <f>'ΙΣΤΟΣΕΛΙΔΑ-GR(4)'!H35</f>
        <v>0.17649999999999999</v>
      </c>
      <c r="I20" s="54">
        <f>'ΙΣΤΟΣΕΛΙΔΑ-GR(4)'!I35</f>
        <v>59.228187919463082</v>
      </c>
      <c r="J20" s="61">
        <f>'ΙΣΤΟΣΕΛΙΔΑ-GR(4)'!J35</f>
        <v>0.23100000000000001</v>
      </c>
      <c r="K20" s="61">
        <f>'ΙΣΤΟΣΕΛΙΔΑ-GR(4)'!K35</f>
        <v>77.516778523489933</v>
      </c>
      <c r="L20" s="58">
        <f>'ΙΣΤΟΣΕΛΙΔΑ-GR(4)'!L35</f>
        <v>0.218</v>
      </c>
      <c r="M20" s="53">
        <f t="shared" si="1"/>
        <v>290.80400000000003</v>
      </c>
      <c r="N20" s="53">
        <f t="shared" si="0"/>
        <v>67.77349999999997</v>
      </c>
    </row>
    <row r="21" spans="2:16" ht="32.25" customHeight="1" x14ac:dyDescent="0.2">
      <c r="B21" s="228" t="s">
        <v>35</v>
      </c>
      <c r="C21" s="228"/>
      <c r="D21" s="228"/>
      <c r="E21" s="55">
        <f>SUM(E3:E20)</f>
        <v>290.80400000000003</v>
      </c>
      <c r="F21" s="55">
        <f>SUM(F3:F20)</f>
        <v>0.01</v>
      </c>
      <c r="G21" s="55">
        <f>SUM(G3:G20)</f>
        <v>17.717000000000002</v>
      </c>
      <c r="H21" s="54">
        <f>SUM(H3:H20)</f>
        <v>67.77349999999997</v>
      </c>
      <c r="I21" s="56">
        <f>H21/E21</f>
        <v>0.23305559758462732</v>
      </c>
      <c r="J21" s="62">
        <f>SUM(J3:J20)</f>
        <v>131.84599999999998</v>
      </c>
      <c r="K21" s="63">
        <f>J21/E21</f>
        <v>0.45338441011815506</v>
      </c>
      <c r="L21" s="57">
        <f>'ΙΣΤΟΣΕΛΙΔΑ-GR(4)'!L43</f>
        <v>139.34200000000001</v>
      </c>
      <c r="M21" s="53">
        <f t="shared" si="1"/>
        <v>290.80400000000003</v>
      </c>
      <c r="N21" s="53">
        <f t="shared" si="0"/>
        <v>67.77349999999997</v>
      </c>
    </row>
    <row r="22" spans="2:16" ht="26.25" customHeight="1" x14ac:dyDescent="0.2"/>
    <row r="23" spans="2:16" ht="26.25" customHeight="1" x14ac:dyDescent="0.2">
      <c r="J23" s="46"/>
    </row>
    <row r="24" spans="2:16" ht="26.25" customHeight="1" x14ac:dyDescent="0.2">
      <c r="G24" s="46"/>
    </row>
    <row r="25" spans="2:16" ht="19.5" customHeight="1" x14ac:dyDescent="0.2"/>
    <row r="26" spans="2:16" ht="20.25" x14ac:dyDescent="0.2">
      <c r="B26" s="47">
        <f>'ΙΣΤΟΣΕΛΙΔΑ-GR(4)'!B49</f>
        <v>0</v>
      </c>
      <c r="C26" s="47" t="e">
        <f>#REF!</f>
        <v>#REF!</v>
      </c>
      <c r="D26" s="47" t="e">
        <f>#REF!</f>
        <v>#REF!</v>
      </c>
      <c r="E26" s="168" t="str">
        <f>'ΙΣΤΟΣΕΛΙΔΑ-GR(4)'!C49</f>
        <v>14/15</v>
      </c>
      <c r="F26" s="168" t="str">
        <f>'ΙΣΤΟΣΕΛΙΔΑ-GR(4)'!D49</f>
        <v>15/16</v>
      </c>
      <c r="G26" s="168" t="str">
        <f>'ΙΣΤΟΣΕΛΙΔΑ-GR(4)'!E49</f>
        <v>16/17</v>
      </c>
      <c r="H26" s="168" t="str">
        <f>'ΙΣΤΟΣΕΛΙΔΑ-GR(4)'!F49</f>
        <v>17/18</v>
      </c>
      <c r="I26" s="168" t="str">
        <f>'ΙΣΤΟΣΕΛΙΔΑ-GR(4)'!G49</f>
        <v>18/19</v>
      </c>
      <c r="J26" s="168" t="str">
        <f>'ΙΣΤΟΣΕΛΙΔΑ-GR(4)'!H49</f>
        <v>19/20</v>
      </c>
      <c r="K26" s="168" t="str">
        <f>'ΙΣΤΟΣΕΛΙΔΑ-GR(4)'!I49</f>
        <v>20/21</v>
      </c>
      <c r="L26" s="168" t="str">
        <f>'ΙΣΤΟΣΕΛΙΔΑ-GR(4)'!J49</f>
        <v>21/22</v>
      </c>
      <c r="M26" s="168" t="str">
        <f>'ΙΣΤΟΣΕΛΙΔΑ-GR(4)'!K49</f>
        <v>22/23</v>
      </c>
      <c r="N26" s="168" t="str">
        <f>'ΙΣΤΟΣΕΛΙΔΑ-GR(4)'!L49</f>
        <v>23/24</v>
      </c>
      <c r="O26" s="168" t="str">
        <f>'ΙΣΤΟΣΕΛΙΔΑ-GR(4)'!M49</f>
        <v>24/25</v>
      </c>
    </row>
    <row r="27" spans="2:16" ht="21.75" customHeight="1" x14ac:dyDescent="0.2">
      <c r="B27" s="47" t="str">
        <f>'ΙΣΤΟΣΕΛΙΔΑ-GR(4)'!B50</f>
        <v xml:space="preserve">  Οκτώβρη</v>
      </c>
      <c r="C27" s="47" t="e">
        <f>#REF!</f>
        <v>#REF!</v>
      </c>
      <c r="D27" s="47" t="e">
        <f>#REF!</f>
        <v>#REF!</v>
      </c>
      <c r="E27" s="65">
        <f>'ΙΣΤΟΣΕΛΙΔΑ-GR(4)'!C50</f>
        <v>0.315</v>
      </c>
      <c r="F27" s="65">
        <f>'ΙΣΤΟΣΕΛΙΔΑ-GR(4)'!D50</f>
        <v>1.024</v>
      </c>
      <c r="G27" s="65">
        <f>'ΙΣΤΟΣΕΛΙΔΑ-GR(4)'!E50</f>
        <v>0.247</v>
      </c>
      <c r="H27" s="65">
        <f>'ΙΣΤΟΣΕΛΙΔΑ-GR(4)'!F50</f>
        <v>0.14199999999999999</v>
      </c>
      <c r="I27" s="65">
        <f>'ΙΣΤΟΣΕΛΙΔΑ-GR(4)'!G50</f>
        <v>0.85799999999999998</v>
      </c>
      <c r="J27" s="65">
        <f>'ΙΣΤΟΣΕΛΙΔΑ-GR(4)'!H50</f>
        <v>2.4298378274389072</v>
      </c>
      <c r="K27" s="65">
        <f>'ΙΣΤΟΣΕΛΙΔΑ-GR(4)'!I50</f>
        <v>0.16500000000000001</v>
      </c>
      <c r="L27" s="65">
        <f>'ΙΣΤΟΣΕΛΙΔΑ-GR(4)'!J50</f>
        <v>8.4000000000000005E-2</v>
      </c>
      <c r="M27" s="65">
        <f>'ΙΣΤΟΣΕΛΙΔΑ-GR(4)'!K50</f>
        <v>3.9459999999999997</v>
      </c>
      <c r="N27" s="65">
        <f>'ΙΣΤΟΣΕΛΙΔΑ-GR(4)'!L50</f>
        <v>0.58300000000000018</v>
      </c>
      <c r="O27" s="65">
        <f>'ΙΣΤΟΣΕΛΙΔΑ-GR(4)'!M50</f>
        <v>0</v>
      </c>
    </row>
    <row r="28" spans="2:16" ht="21.75" customHeight="1" x14ac:dyDescent="0.2">
      <c r="B28" s="47" t="str">
        <f>'ΙΣΤΟΣΕΛΙΔΑ-GR(4)'!B51</f>
        <v xml:space="preserve">  Νιόβρη</v>
      </c>
      <c r="C28" s="47" t="e">
        <f>#REF!</f>
        <v>#REF!</v>
      </c>
      <c r="D28" s="47" t="e">
        <f>#REF!</f>
        <v>#REF!</v>
      </c>
      <c r="E28" s="65">
        <f>'ΙΣΤΟΣΕΛΙΔΑ-GR(4)'!C51</f>
        <v>0.91500000000000004</v>
      </c>
      <c r="F28" s="65">
        <f>'ΙΣΤΟΣΕΛΙΔΑ-GR(4)'!D51</f>
        <v>0.60799999999999998</v>
      </c>
      <c r="G28" s="65">
        <f>'ΙΣΤΟΣΕΛΙΔΑ-GR(4)'!E51</f>
        <v>0.65700000000000003</v>
      </c>
      <c r="H28" s="65">
        <f>'ΙΣΤΟΣΕΛΙΔΑ-GR(4)'!F51</f>
        <v>0.61399999999999999</v>
      </c>
      <c r="I28" s="65">
        <f>'ΙΣΤΟΣΕΛΙΔΑ-GR(4)'!G51</f>
        <v>0.75700000000000001</v>
      </c>
      <c r="J28" s="65">
        <f>'ΙΣΤΟΣΕΛΙΔΑ-GR(4)'!H51</f>
        <v>1.5453236734428304</v>
      </c>
      <c r="K28" s="65">
        <f>'ΙΣΤΟΣΕΛΙΔΑ-GR(4)'!I51</f>
        <v>0.94200000000000017</v>
      </c>
      <c r="L28" s="65">
        <f>'ΙΣΤΟΣΕΛΙΔΑ-GR(4)'!J51</f>
        <v>0.39700000000000008</v>
      </c>
      <c r="M28" s="65">
        <f>'ΙΣΤΟΣΕΛΙΔΑ-GR(4)'!K51</f>
        <v>2.9759999999999995</v>
      </c>
      <c r="N28" s="65">
        <f>'ΙΣΤΟΣΕΛΙΔΑ-GR(4)'!L51</f>
        <v>1.5810000000000002</v>
      </c>
      <c r="O28" s="65">
        <f>'ΙΣΤΟΣΕΛΙΔΑ-GR(4)'!M51</f>
        <v>3.0839999999999987</v>
      </c>
    </row>
    <row r="29" spans="2:16" ht="21.75" customHeight="1" x14ac:dyDescent="0.2">
      <c r="B29" s="47" t="str">
        <f>'ΙΣΤΟΣΕΛΙΔΑ-GR(4)'!B52</f>
        <v xml:space="preserve">  Δεκέμβρη</v>
      </c>
      <c r="C29" s="47" t="e">
        <f>#REF!</f>
        <v>#REF!</v>
      </c>
      <c r="D29" s="47" t="e">
        <f>#REF!</f>
        <v>#REF!</v>
      </c>
      <c r="E29" s="65">
        <f>'ΙΣΤΟΣΕΛΙΔΑ-GR(4)'!C52</f>
        <v>2.14</v>
      </c>
      <c r="F29" s="65">
        <f>'ΙΣΤΟΣΕΛΙΔΑ-GR(4)'!D52</f>
        <v>1.248</v>
      </c>
      <c r="G29" s="65">
        <f>'ΙΣΤΟΣΕΛΙΔΑ-GR(4)'!E52</f>
        <v>7.4240000000000004</v>
      </c>
      <c r="H29" s="65">
        <f>'ΙΣΤΟΣΕΛΙΔΑ-GR(4)'!F52</f>
        <v>0.88100000000000001</v>
      </c>
      <c r="I29" s="65">
        <f>'ΙΣΤΟΣΕΛΙΔΑ-GR(4)'!G52</f>
        <v>16.664999999999999</v>
      </c>
      <c r="J29" s="65">
        <f>'ΙΣΤΟΣΕΛΙΔΑ-GR(4)'!H52</f>
        <v>30.495000000000001</v>
      </c>
      <c r="K29" s="65">
        <f>'ΙΣΤΟΣΕΛΙΔΑ-GR(4)'!I52</f>
        <v>3.1070000000000007</v>
      </c>
      <c r="L29" s="65">
        <f>'ΙΣΤΟΣΕΛΙΔΑ-GR(4)'!J52</f>
        <v>11.922999999999998</v>
      </c>
      <c r="M29" s="65">
        <f>'ΙΣΤΟΣΕΛΙΔΑ-GR(4)'!K52</f>
        <v>2.9220000000000006</v>
      </c>
      <c r="N29" s="65">
        <f>'ΙΣΤΟΣΕΛΙΔΑ-GR(4)'!L52</f>
        <v>2.3400000000000007</v>
      </c>
      <c r="O29" s="65">
        <f>'ΙΣΤΟΣΕΛΙΔΑ-GR(4)'!M52</f>
        <v>5.71</v>
      </c>
    </row>
    <row r="30" spans="2:16" ht="21.75" customHeight="1" x14ac:dyDescent="0.2">
      <c r="B30" s="47" t="str">
        <f>'ΙΣΤΟΣΕΛΙΔΑ-GR(4)'!B53</f>
        <v xml:space="preserve">  Γενάρη</v>
      </c>
      <c r="C30" s="47" t="e">
        <f>#REF!</f>
        <v>#REF!</v>
      </c>
      <c r="D30" s="47" t="e">
        <f>#REF!</f>
        <v>#REF!</v>
      </c>
      <c r="E30" s="65">
        <f>'ΙΣΤΟΣΕΛΙΔΑ-GR(4)'!C53</f>
        <v>38.353999999999999</v>
      </c>
      <c r="F30" s="65">
        <f>'ΙΣΤΟΣΕΛΙΔΑ-GR(4)'!D53</f>
        <v>3.6850000000000001</v>
      </c>
      <c r="G30" s="65">
        <f>'ΙΣΤΟΣΕΛΙΔΑ-GR(4)'!E53</f>
        <v>21.082999999999998</v>
      </c>
      <c r="H30" s="65">
        <f>'ΙΣΤΟΣΕΛΙΔΑ-GR(4)'!F53</f>
        <v>20.661000000000001</v>
      </c>
      <c r="I30" s="65">
        <f>'ΙΣΤΟΣΕΛΙΔΑ-GR(4)'!G53</f>
        <v>118.11</v>
      </c>
      <c r="J30" s="65">
        <f>'ΙΣΤΟΣΕΛΙΔΑ-GR(4)'!H53</f>
        <v>47.740000000000009</v>
      </c>
      <c r="K30" s="65">
        <f>'ΙΣΤΟΣΕΛΙΔΑ-GR(4)'!I53</f>
        <v>12.540000000000001</v>
      </c>
      <c r="L30" s="65">
        <f>'ΙΣΤΟΣΕΛΙΔΑ-GR(4)'!J53</f>
        <v>74.614000000000004</v>
      </c>
      <c r="M30" s="65">
        <f>'ΙΣΤΟΣΕΛΙΔΑ-GR(4)'!K53</f>
        <v>8.2679999999999989</v>
      </c>
      <c r="N30" s="65">
        <f>'ΙΣΤΟΣΕΛΙΔΑ-GR(4)'!L53</f>
        <v>7.3000000000000007</v>
      </c>
      <c r="O30" s="65">
        <f>'ΙΣΤΟΣΕΛΙΔΑ-GR(4)'!M53</f>
        <v>4.0620000000000012</v>
      </c>
    </row>
    <row r="31" spans="2:16" ht="21.75" customHeight="1" x14ac:dyDescent="0.2">
      <c r="B31" s="47" t="str">
        <f>'ΙΣΤΟΣΕΛΙΔΑ-GR(4)'!B54</f>
        <v xml:space="preserve">  Φεβράρη</v>
      </c>
      <c r="C31" s="47" t="e">
        <f>#REF!</f>
        <v>#REF!</v>
      </c>
      <c r="D31" s="47" t="e">
        <f>#REF!</f>
        <v>#REF!</v>
      </c>
      <c r="E31" s="65">
        <f>'ΙΣΤΟΣΕΛΙΔΑ-GR(4)'!C54</f>
        <v>44.515000000000001</v>
      </c>
      <c r="F31" s="65">
        <f>'ΙΣΤΟΣΕΛΙΔΑ-GR(4)'!D54</f>
        <v>2.8239999999999972</v>
      </c>
      <c r="G31" s="65">
        <f>'ΙΣΤΟΣΕΛΙΔΑ-GR(4)'!E54</f>
        <v>4.181</v>
      </c>
      <c r="H31" s="65">
        <f>'ΙΣΤΟΣΕΛΙΔΑ-GR(4)'!F54</f>
        <v>9.5280000000000005</v>
      </c>
      <c r="I31" s="65">
        <f>'ΙΣΤΟΣΕΛΙΔΑ-GR(4)'!G54</f>
        <v>53.908999999999999</v>
      </c>
      <c r="J31" s="65">
        <f>'ΙΣΤΟΣΕΛΙΔΑ-GR(4)'!H54</f>
        <v>15.916000000000002</v>
      </c>
      <c r="K31" s="65">
        <f>'ΙΣΤΟΣΕΛΙΔΑ-GR(4)'!I54</f>
        <v>8.016</v>
      </c>
      <c r="L31" s="65">
        <f>'ΙΣΤΟΣΕΛΙΔΑ-GR(4)'!J54</f>
        <v>33.962999999999994</v>
      </c>
      <c r="M31" s="65">
        <f>'ΙΣΤΟΣΕΛΙΔΑ-GR(4)'!K54</f>
        <v>12.603</v>
      </c>
      <c r="N31" s="65">
        <f>'ΙΣΤΟΣΕΛΙΔΑ-GR(4)'!L54</f>
        <v>6.6760000000000019</v>
      </c>
      <c r="O31" s="65">
        <f>'ΙΣΤΟΣΕΛΙΔΑ-GR(4)'!M54</f>
        <v>2.4510000000000005</v>
      </c>
    </row>
    <row r="32" spans="2:16" ht="21.75" customHeight="1" x14ac:dyDescent="0.2">
      <c r="B32" s="47" t="str">
        <f>'ΙΣΤΟΣΕΛΙΔΑ-GR(4)'!B55</f>
        <v xml:space="preserve">  Μάρτη</v>
      </c>
      <c r="C32" s="47" t="e">
        <f>#REF!</f>
        <v>#REF!</v>
      </c>
      <c r="D32" s="47" t="e">
        <f>#REF!</f>
        <v>#REF!</v>
      </c>
      <c r="E32" s="65">
        <f>'ΙΣΤΟΣΕΛΙΔΑ-GR(4)'!C55</f>
        <v>17.669</v>
      </c>
      <c r="F32" s="65">
        <f>'ΙΣΤΟΣΕΛΙΔΑ-GR(4)'!D55</f>
        <v>6.1319999999999997</v>
      </c>
      <c r="G32" s="65">
        <f>'ΙΣΤΟΣΕΛΙΔΑ-GR(4)'!E55</f>
        <v>8.891</v>
      </c>
      <c r="H32" s="65">
        <f>'ΙΣΤΟΣΕΛΙΔΑ-GR(4)'!F55</f>
        <v>5.944</v>
      </c>
      <c r="I32" s="65">
        <f>'ΙΣΤΟΣΕΛΙΔΑ-GR(4)'!G55</f>
        <v>32.283000000000001</v>
      </c>
      <c r="J32" s="65">
        <f>'ΙΣΤΟΣΕΛΙΔΑ-GR(4)'!H55</f>
        <v>15.670000000000002</v>
      </c>
      <c r="K32" s="65">
        <f>'ΙΣΤΟΣΕΛΙΔΑ-GR(4)'!I55</f>
        <v>6.0219999999999994</v>
      </c>
      <c r="L32" s="65">
        <f>'ΙΣΤΟΣΕΛΙΔΑ-GR(4)'!J55</f>
        <v>19.801000000000002</v>
      </c>
      <c r="M32" s="65">
        <f>'ΙΣΤΟΣΕΛΙΔΑ-GR(4)'!K55</f>
        <v>9.5170000000000012</v>
      </c>
      <c r="N32" s="65">
        <f>'ΙΣΤΟΣΕΛΙΔΑ-GR(4)'!L55</f>
        <v>2.9200000000000004</v>
      </c>
      <c r="O32" s="65">
        <f>'ΙΣΤΟΣΕΛΙΔΑ-GR(4)'!M55</f>
        <v>1.4649999999999996</v>
      </c>
    </row>
    <row r="33" spans="2:15" ht="21.75" customHeight="1" x14ac:dyDescent="0.2">
      <c r="B33" s="47" t="str">
        <f>'ΙΣΤΟΣΕΛΙΔΑ-GR(4)'!B56</f>
        <v xml:space="preserve">  Απρίλη</v>
      </c>
      <c r="C33" s="47" t="e">
        <f>#REF!</f>
        <v>#REF!</v>
      </c>
      <c r="D33" s="47" t="e">
        <f>#REF!</f>
        <v>#REF!</v>
      </c>
      <c r="E33" s="65">
        <f>'ΙΣΤΟΣΕΛΙΔΑ-GR(4)'!C56</f>
        <v>8.2330000000000005</v>
      </c>
      <c r="F33" s="65">
        <f>'ΙΣΤΟΣΕΛΙΔΑ-GR(4)'!D56</f>
        <v>1.3140000000000001</v>
      </c>
      <c r="G33" s="65">
        <f>'ΙΣΤΟΣΕΛΙΔΑ-GR(4)'!E56</f>
        <v>4.3979999999999997</v>
      </c>
      <c r="H33" s="65">
        <f>'ΙΣΤΟΣΕΛΙΔΑ-GR(4)'!F56</f>
        <v>2.1760000000000002</v>
      </c>
      <c r="I33" s="65">
        <f>'ΙΣΤΟΣΕΛΙΔΑ-GR(4)'!G56</f>
        <v>25.326000000000001</v>
      </c>
      <c r="J33" s="65">
        <f>'ΙΣΤΟΣΕΛΙΔΑ-GR(4)'!H56</f>
        <v>11.062000000000003</v>
      </c>
      <c r="K33" s="65">
        <f>'ΙΣΤΟΣΕΛΙΔΑ-GR(4)'!I56</f>
        <v>4.1559999999999988</v>
      </c>
      <c r="L33" s="65">
        <f>'ΙΣΤΟΣΕΛΙΔΑ-GR(4)'!J56</f>
        <v>8.1390000000000029</v>
      </c>
      <c r="M33" s="65">
        <f>'ΙΣΤΟΣΕΛΙΔΑ-GR(4)'!K56</f>
        <v>4.7410000000000005</v>
      </c>
      <c r="N33" s="65">
        <f>'ΙΣΤΟΣΕΛΙΔΑ-GR(4)'!L56</f>
        <v>1.8010000000000004</v>
      </c>
      <c r="O33" s="65">
        <f>'ΙΣΤΟΣΕΛΙΔΑ-GR(4)'!M56</f>
        <v>0.94500000000000017</v>
      </c>
    </row>
    <row r="34" spans="2:15" ht="21.75" customHeight="1" x14ac:dyDescent="0.2">
      <c r="B34" s="47" t="str">
        <f>'ΙΣΤΟΣΕΛΙΔΑ-GR(4)'!B57</f>
        <v xml:space="preserve">  Μάη</v>
      </c>
      <c r="C34" s="47" t="e">
        <f>#REF!</f>
        <v>#REF!</v>
      </c>
      <c r="D34" s="47" t="e">
        <f>#REF!</f>
        <v>#REF!</v>
      </c>
      <c r="E34" s="65">
        <f>'ΙΣΤΟΣΕΛΙΔΑ-GR(4)'!C57</f>
        <v>3.137</v>
      </c>
      <c r="F34" s="65">
        <f>'ΙΣΤΟΣΕΛΙΔΑ-GR(4)'!D57</f>
        <v>0.96099999999999997</v>
      </c>
      <c r="G34" s="65">
        <f>'ΙΣΤΟΣΕΛΙΔΑ-GR(4)'!E57</f>
        <v>1.78</v>
      </c>
      <c r="H34" s="65">
        <f>'ΙΣΤΟΣΕΛΙΔΑ-GR(4)'!F57</f>
        <v>2.802</v>
      </c>
      <c r="I34" s="65">
        <f>'ΙΣΤΟΣΕΛΙΔΑ-GR(4)'!G57</f>
        <v>8.868999999999998</v>
      </c>
      <c r="J34" s="65">
        <f>'ΙΣΤΟΣΕΛΙΔΑ-GR(4)'!H57</f>
        <v>7.3170000000000002</v>
      </c>
      <c r="K34" s="65">
        <f>'ΙΣΤΟΣΕΛΙΔΑ-GR(4)'!I57</f>
        <v>0.89900000000000024</v>
      </c>
      <c r="L34" s="65">
        <f>'ΙΣΤΟΣΕΛΙΔΑ-GR(4)'!J57</f>
        <v>3.4400000000000004</v>
      </c>
      <c r="M34" s="65">
        <f>'ΙΣΤΟΣΕΛΙΔΑ-GR(4)'!K57</f>
        <v>2.7279999999999998</v>
      </c>
      <c r="N34" s="65">
        <f>'ΙΣΤΟΣΕΛΙΔΑ-GR(4)'!L57</f>
        <v>0.91000000000000036</v>
      </c>
      <c r="O34" s="65">
        <f>'ΙΣΤΟΣΕΛΙΔΑ-GR(4)'!M57</f>
        <v>0</v>
      </c>
    </row>
    <row r="35" spans="2:15" ht="21.75" customHeight="1" x14ac:dyDescent="0.2">
      <c r="B35" s="47" t="str">
        <f>'ΙΣΤΟΣΕΛΙΔΑ-GR(4)'!B58</f>
        <v xml:space="preserve">  Ιούνη</v>
      </c>
      <c r="C35" s="47" t="e">
        <f>#REF!</f>
        <v>#REF!</v>
      </c>
      <c r="D35" s="47" t="e">
        <f>#REF!</f>
        <v>#REF!</v>
      </c>
      <c r="E35" s="65">
        <f>'ΙΣΤΟΣΕΛΙΔΑ-GR(4)'!C58</f>
        <v>0.97599999999999998</v>
      </c>
      <c r="F35" s="65">
        <f>'ΙΣΤΟΣΕΛΙΔΑ-GR(4)'!D58</f>
        <v>0.105</v>
      </c>
      <c r="G35" s="65">
        <f>'ΙΣΤΟΣΕΛΙΔΑ-GR(4)'!E58</f>
        <v>0.22800000000000001</v>
      </c>
      <c r="H35" s="65">
        <f>'ΙΣΤΟΣΕΛΙΔΑ-GR(4)'!F58</f>
        <v>2.0219999999999998</v>
      </c>
      <c r="I35" s="65">
        <f>'ΙΣΤΟΣΕΛΙΔΑ-GR(4)'!G58</f>
        <v>6.1989999999999998</v>
      </c>
      <c r="J35" s="65">
        <f>'ΙΣΤΟΣΕΛΙΔΑ-GR(4)'!H58</f>
        <v>2.7469999999999999</v>
      </c>
      <c r="K35" s="65">
        <f>'ΙΣΤΟΣΕΛΙΔΑ-GR(4)'!I58</f>
        <v>0.192</v>
      </c>
      <c r="L35" s="65">
        <f>'ΙΣΤΟΣΕΛΙΔΑ-GR(4)'!J58</f>
        <v>1.2640000000000002</v>
      </c>
      <c r="M35" s="65">
        <f>'ΙΣΤΟΣΕΛΙΔΑ-GR(4)'!K58</f>
        <v>0.89100000000000013</v>
      </c>
      <c r="N35" s="65">
        <f>'ΙΣΤΟΣΕΛΙΔΑ-GR(4)'!L58</f>
        <v>0.29700000000000004</v>
      </c>
      <c r="O35" s="65">
        <f>'ΙΣΤΟΣΕΛΙΔΑ-GR(4)'!M58</f>
        <v>0</v>
      </c>
    </row>
    <row r="36" spans="2:15" ht="21.75" customHeight="1" x14ac:dyDescent="0.2">
      <c r="B36" s="47" t="str">
        <f>'ΙΣΤΟΣΕΛΙΔΑ-GR(4)'!B59</f>
        <v xml:space="preserve">  Ιούλη</v>
      </c>
      <c r="C36" s="47" t="e">
        <f>#REF!</f>
        <v>#REF!</v>
      </c>
      <c r="D36" s="47" t="e">
        <f>#REF!</f>
        <v>#REF!</v>
      </c>
      <c r="E36" s="65">
        <f>'ΙΣΤΟΣΕΛΙΔΑ-GR(4)'!C59</f>
        <v>9.0999999999999998E-2</v>
      </c>
      <c r="F36" s="65">
        <f>'ΙΣΤΟΣΕΛΙΔΑ-GR(4)'!D59</f>
        <v>0</v>
      </c>
      <c r="G36" s="65">
        <f>'ΙΣΤΟΣΕΛΙΔΑ-GR(4)'!E59</f>
        <v>0</v>
      </c>
      <c r="H36" s="65">
        <f>'ΙΣΤΟΣΕΛΙΔΑ-GR(4)'!F59</f>
        <v>0.05</v>
      </c>
      <c r="I36" s="65">
        <f>'ΙΣΤΟΣΕΛΙΔΑ-GR(4)'!G59</f>
        <v>1.524</v>
      </c>
      <c r="J36" s="65">
        <f>'ΙΣΤΟΣΕΛΙΔΑ-GR(4)'!H59</f>
        <v>0.86600000000000021</v>
      </c>
      <c r="K36" s="65">
        <f>'ΙΣΤΟΣΕΛΙΔΑ-GR(4)'!I59</f>
        <v>2.4E-2</v>
      </c>
      <c r="L36" s="65">
        <f>'ΙΣΤΟΣΕΛΙΔΑ-GR(4)'!J59</f>
        <v>9.2999999999999999E-2</v>
      </c>
      <c r="M36" s="65">
        <f>'ΙΣΤΟΣΕΛΙΔΑ-GR(4)'!K59</f>
        <v>0</v>
      </c>
      <c r="N36" s="65">
        <f>'ΙΣΤΟΣΕΛΙΔΑ-GR(4)'!L59</f>
        <v>9.8000000000000004E-2</v>
      </c>
      <c r="O36" s="65">
        <f>'ΙΣΤΟΣΕΛΙΔΑ-GR(4)'!M59</f>
        <v>0</v>
      </c>
    </row>
    <row r="37" spans="2:15" ht="21.75" customHeight="1" thickBot="1" x14ac:dyDescent="0.25">
      <c r="B37" s="47" t="str">
        <f>'ΙΣΤΟΣΕΛΙΔΑ-GR(4)'!B60</f>
        <v xml:space="preserve">  Αυγ.-Σεπτ.</v>
      </c>
      <c r="C37" s="47" t="e">
        <f>#REF!</f>
        <v>#REF!</v>
      </c>
      <c r="D37" s="47" t="e">
        <f>#REF!</f>
        <v>#REF!</v>
      </c>
      <c r="E37" s="65">
        <f>'ΙΣΤΟΣΕΛΙΔΑ-GR(4)'!C60</f>
        <v>7.0000000000000001E-3</v>
      </c>
      <c r="F37" s="65">
        <f>'ΙΣΤΟΣΕΛΙΔΑ-GR(4)'!D60</f>
        <v>6.0000000000000001E-3</v>
      </c>
      <c r="G37" s="65">
        <f>'ΙΣΤΟΣΕΛΙΔΑ-GR(4)'!E60</f>
        <v>0</v>
      </c>
      <c r="H37" s="65">
        <f>'ΙΣΤΟΣΕΛΙΔΑ-GR(4)'!F60</f>
        <v>7.6999999999999999E-2</v>
      </c>
      <c r="I37" s="65">
        <f>'ΙΣΤΟΣΕΛΙΔΑ-GR(4)'!G60</f>
        <v>0.54209980586723205</v>
      </c>
      <c r="J37" s="65">
        <f>'ΙΣΤΟΣΕΛΙΔΑ-GR(4)'!H60</f>
        <v>0.161</v>
      </c>
      <c r="K37" s="65">
        <f>'ΙΣΤΟΣΕΛΙΔΑ-GR(4)'!I60</f>
        <v>3.5000000000000003E-2</v>
      </c>
      <c r="L37" s="65">
        <f>'ΙΣΤΟΣΕΛΙΔΑ-GR(4)'!J60</f>
        <v>3.4999999999999996E-2</v>
      </c>
      <c r="M37" s="65">
        <f>'ΙΣΤΟΣΕΛΙΔΑ-GR(4)'!K60</f>
        <v>0.186</v>
      </c>
      <c r="N37" s="65">
        <f>'ΙΣΤΟΣΕΛΙΔΑ-GR(4)'!L60</f>
        <v>0.20799999999999999</v>
      </c>
      <c r="O37" s="65">
        <f>'ΙΣΤΟΣΕΛΙΔΑ-GR(4)'!M60</f>
        <v>0</v>
      </c>
    </row>
    <row r="38" spans="2:15" ht="24" thickBot="1" x14ac:dyDescent="0.4">
      <c r="B38" s="60" t="s">
        <v>37</v>
      </c>
      <c r="C38" s="66" t="e">
        <f>SUM(C27:C37)</f>
        <v>#REF!</v>
      </c>
      <c r="D38" s="66" t="e">
        <f t="shared" ref="D38" si="2">SUM(D27:D37)</f>
        <v>#REF!</v>
      </c>
      <c r="E38" s="67">
        <f t="shared" ref="E38:O38" si="3">SUM(E27:E37)</f>
        <v>116.352</v>
      </c>
      <c r="F38" s="67">
        <f t="shared" si="3"/>
        <v>17.906999999999993</v>
      </c>
      <c r="G38" s="67">
        <f t="shared" si="3"/>
        <v>48.889000000000003</v>
      </c>
      <c r="H38" s="67">
        <f t="shared" si="3"/>
        <v>44.896999999999998</v>
      </c>
      <c r="I38" s="67">
        <f t="shared" si="3"/>
        <v>265.04209980586722</v>
      </c>
      <c r="J38" s="67">
        <f t="shared" si="3"/>
        <v>135.94916150088179</v>
      </c>
      <c r="K38" s="67">
        <f t="shared" si="3"/>
        <v>36.097999999999999</v>
      </c>
      <c r="L38" s="67">
        <f t="shared" si="3"/>
        <v>153.75299999999999</v>
      </c>
      <c r="M38" s="67">
        <f t="shared" si="3"/>
        <v>48.777999999999999</v>
      </c>
      <c r="N38" s="67">
        <f t="shared" si="3"/>
        <v>24.714000000000006</v>
      </c>
      <c r="O38" s="67">
        <f t="shared" si="3"/>
        <v>17.716999999999999</v>
      </c>
    </row>
    <row r="39" spans="2:15" ht="32.25" customHeight="1" thickTop="1" x14ac:dyDescent="0.2">
      <c r="B39" s="64" t="s">
        <v>43</v>
      </c>
      <c r="C39" s="54" t="e">
        <f>SUM(C27:C29)</f>
        <v>#REF!</v>
      </c>
      <c r="D39" s="54" t="e">
        <f t="shared" ref="D39:O39" si="4">SUM(D27:D29)</f>
        <v>#REF!</v>
      </c>
      <c r="E39" s="54">
        <f t="shared" si="4"/>
        <v>3.37</v>
      </c>
      <c r="F39" s="54">
        <f t="shared" si="4"/>
        <v>2.88</v>
      </c>
      <c r="G39" s="54">
        <f t="shared" si="4"/>
        <v>8.3280000000000012</v>
      </c>
      <c r="H39" s="54">
        <f t="shared" si="4"/>
        <v>1.637</v>
      </c>
      <c r="I39" s="54">
        <f t="shared" si="4"/>
        <v>18.279999999999998</v>
      </c>
      <c r="J39" s="54">
        <f t="shared" si="4"/>
        <v>34.470161500881737</v>
      </c>
      <c r="K39" s="54">
        <f t="shared" si="4"/>
        <v>4.2140000000000004</v>
      </c>
      <c r="L39" s="54">
        <f t="shared" si="4"/>
        <v>12.403999999999998</v>
      </c>
      <c r="M39" s="54">
        <f t="shared" si="4"/>
        <v>9.8439999999999994</v>
      </c>
      <c r="N39" s="54">
        <f t="shared" si="4"/>
        <v>4.5040000000000013</v>
      </c>
      <c r="O39" s="54">
        <f t="shared" si="4"/>
        <v>8.7939999999999987</v>
      </c>
    </row>
    <row r="40" spans="2:15" ht="32.25" customHeight="1" x14ac:dyDescent="0.2">
      <c r="K40" s="46"/>
    </row>
    <row r="41" spans="2:15" ht="32.25" customHeight="1" x14ac:dyDescent="0.2">
      <c r="K41" s="46"/>
    </row>
    <row r="42" spans="2:15" ht="32.25" customHeight="1" x14ac:dyDescent="0.2">
      <c r="K42" s="46"/>
    </row>
    <row r="43" spans="2:15" ht="32.25" customHeight="1" x14ac:dyDescent="0.2">
      <c r="K43" s="46"/>
    </row>
    <row r="45" spans="2:15" ht="32.25" customHeight="1" x14ac:dyDescent="0.2">
      <c r="E45" s="45"/>
      <c r="K45" s="46"/>
    </row>
  </sheetData>
  <mergeCells count="3">
    <mergeCell ref="B21:D21"/>
    <mergeCell ref="J1:K1"/>
    <mergeCell ref="H1:I1"/>
  </mergeCells>
  <printOptions horizontalCentered="1" gridLinesSet="0"/>
  <pageMargins left="0.39370078740157483" right="0.23622047244094491" top="0.62992125984251968" bottom="0.55118110236220474" header="0.23622047244094491" footer="0.55118110236220474"/>
  <pageSetup paperSize="9" scale="4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Flow</vt:lpstr>
      <vt:lpstr>Stored</vt:lpstr>
      <vt:lpstr>Decade</vt:lpstr>
      <vt:lpstr>ΙΣΤΟΣΕΛΙΔΑ-GR(4)</vt:lpstr>
      <vt:lpstr>sorted</vt:lpstr>
      <vt:lpstr>sorted!Print_Area</vt:lpstr>
      <vt:lpstr>sorted!Print_Titles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Hadjikostis  Marios</dc:creator>
  <cp:lastModifiedBy>Marios Hadjikostis</cp:lastModifiedBy>
  <cp:lastPrinted>2024-01-16T07:50:55Z</cp:lastPrinted>
  <dcterms:created xsi:type="dcterms:W3CDTF">2019-12-27T07:37:40Z</dcterms:created>
  <dcterms:modified xsi:type="dcterms:W3CDTF">2025-04-25T07:35:52Z</dcterms:modified>
</cp:coreProperties>
</file>